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RD-IO-LAA\Desktop\WEBSITE FOR POSTING 2020\Budget Posting\"/>
    </mc:Choice>
  </mc:AlternateContent>
  <bookViews>
    <workbookView xWindow="0" yWindow="0" windowWidth="24000" windowHeight="9885" activeTab="2"/>
  </bookViews>
  <sheets>
    <sheet name="AUTOMATIC" sheetId="1" r:id="rId1"/>
    <sheet name="CURRENT" sheetId="2" r:id="rId2"/>
    <sheet name="CONTINUING" sheetId="3" r:id="rId3"/>
  </sheets>
  <definedNames>
    <definedName name="JR_PAGE_ANCHOR_0_1" localSheetId="0">AUTOMATIC!$A$1</definedName>
    <definedName name="_xlnm.Print_Area" localSheetId="0">AUTOMATIC!$A$1:$Y$94</definedName>
    <definedName name="_xlnm.Print_Area" localSheetId="2">CONTINUING!$A$1:$X$124</definedName>
    <definedName name="_xlnm.Print_Area" localSheetId="1">CURRENT!$A$1:$X$180</definedName>
    <definedName name="_xlnm.Print_Titles" localSheetId="0">AUTOMATIC!$1:$17</definedName>
    <definedName name="_xlnm.Print_Titles" localSheetId="2">CONTINUING!$12:$14</definedName>
    <definedName name="_xlnm.Print_Titles" localSheetId="1">CURRENT!$12:$14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3" i="3" l="1"/>
  <c r="T112" i="3" s="1"/>
  <c r="T111" i="3" s="1"/>
  <c r="O113" i="3"/>
  <c r="F113" i="3"/>
  <c r="F112" i="3" s="1"/>
  <c r="F111" i="3" s="1"/>
  <c r="E113" i="3"/>
  <c r="W112" i="3"/>
  <c r="W111" i="3" s="1"/>
  <c r="S112" i="3"/>
  <c r="S111" i="3" s="1"/>
  <c r="R112" i="3"/>
  <c r="Q112" i="3"/>
  <c r="P112" i="3"/>
  <c r="P111" i="3" s="1"/>
  <c r="O112" i="3"/>
  <c r="O111" i="3" s="1"/>
  <c r="N112" i="3"/>
  <c r="N111" i="3" s="1"/>
  <c r="M112" i="3"/>
  <c r="L112" i="3"/>
  <c r="L111" i="3" s="1"/>
  <c r="K112" i="3"/>
  <c r="K111" i="3" s="1"/>
  <c r="I112" i="3"/>
  <c r="H112" i="3"/>
  <c r="H111" i="3" s="1"/>
  <c r="G112" i="3"/>
  <c r="G111" i="3" s="1"/>
  <c r="E112" i="3"/>
  <c r="E111" i="3" s="1"/>
  <c r="D112" i="3"/>
  <c r="D111" i="3" s="1"/>
  <c r="C112" i="3"/>
  <c r="C111" i="3" s="1"/>
  <c r="R111" i="3"/>
  <c r="Q111" i="3"/>
  <c r="M111" i="3"/>
  <c r="I111" i="3"/>
  <c r="T110" i="3"/>
  <c r="T109" i="3" s="1"/>
  <c r="O110" i="3"/>
  <c r="O109" i="3" s="1"/>
  <c r="F110" i="3"/>
  <c r="J110" i="3" s="1"/>
  <c r="J109" i="3" s="1"/>
  <c r="E110" i="3"/>
  <c r="W109" i="3"/>
  <c r="S109" i="3"/>
  <c r="R109" i="3"/>
  <c r="Q109" i="3"/>
  <c r="P109" i="3"/>
  <c r="N109" i="3"/>
  <c r="M109" i="3"/>
  <c r="L109" i="3"/>
  <c r="K109" i="3"/>
  <c r="I109" i="3"/>
  <c r="H109" i="3"/>
  <c r="G109" i="3"/>
  <c r="F109" i="3"/>
  <c r="E109" i="3"/>
  <c r="D109" i="3"/>
  <c r="D106" i="3" s="1"/>
  <c r="D105" i="3" s="1"/>
  <c r="D104" i="3" s="1"/>
  <c r="C109" i="3"/>
  <c r="T108" i="3"/>
  <c r="T107" i="3" s="1"/>
  <c r="O108" i="3"/>
  <c r="F108" i="3"/>
  <c r="J108" i="3" s="1"/>
  <c r="E108" i="3"/>
  <c r="W107" i="3"/>
  <c r="S107" i="3"/>
  <c r="S106" i="3" s="1"/>
  <c r="S105" i="3" s="1"/>
  <c r="S104" i="3" s="1"/>
  <c r="R107" i="3"/>
  <c r="Q107" i="3"/>
  <c r="P107" i="3"/>
  <c r="O107" i="3"/>
  <c r="N107" i="3"/>
  <c r="M107" i="3"/>
  <c r="L107" i="3"/>
  <c r="K107" i="3"/>
  <c r="I107" i="3"/>
  <c r="H107" i="3"/>
  <c r="G107" i="3"/>
  <c r="F107" i="3"/>
  <c r="F106" i="3" s="1"/>
  <c r="E107" i="3"/>
  <c r="D107" i="3"/>
  <c r="C107" i="3"/>
  <c r="W106" i="3"/>
  <c r="P106" i="3"/>
  <c r="P105" i="3" s="1"/>
  <c r="L106" i="3"/>
  <c r="L105" i="3" s="1"/>
  <c r="L104" i="3" s="1"/>
  <c r="K106" i="3"/>
  <c r="K105" i="3" s="1"/>
  <c r="K104" i="3" s="1"/>
  <c r="H106" i="3"/>
  <c r="C106" i="3"/>
  <c r="T103" i="3"/>
  <c r="O103" i="3"/>
  <c r="F103" i="3"/>
  <c r="J103" i="3" s="1"/>
  <c r="D103" i="3"/>
  <c r="E103" i="3" s="1"/>
  <c r="U103" i="3" s="1"/>
  <c r="T102" i="3"/>
  <c r="O102" i="3"/>
  <c r="F102" i="3"/>
  <c r="J102" i="3" s="1"/>
  <c r="D102" i="3"/>
  <c r="E102" i="3" s="1"/>
  <c r="U102" i="3" s="1"/>
  <c r="T101" i="3"/>
  <c r="O101" i="3"/>
  <c r="F101" i="3"/>
  <c r="J101" i="3" s="1"/>
  <c r="V101" i="3" s="1"/>
  <c r="D101" i="3"/>
  <c r="E101" i="3" s="1"/>
  <c r="X100" i="3"/>
  <c r="T100" i="3"/>
  <c r="O100" i="3"/>
  <c r="J100" i="3"/>
  <c r="V100" i="3" s="1"/>
  <c r="F100" i="3"/>
  <c r="D100" i="3"/>
  <c r="E100" i="3" s="1"/>
  <c r="T99" i="3"/>
  <c r="O99" i="3"/>
  <c r="X99" i="3" s="1"/>
  <c r="F99" i="3"/>
  <c r="J99" i="3" s="1"/>
  <c r="D99" i="3"/>
  <c r="E99" i="3" s="1"/>
  <c r="T98" i="3"/>
  <c r="O98" i="3"/>
  <c r="F98" i="3"/>
  <c r="J98" i="3" s="1"/>
  <c r="D98" i="3"/>
  <c r="E98" i="3" s="1"/>
  <c r="U98" i="3" s="1"/>
  <c r="T97" i="3"/>
  <c r="O97" i="3"/>
  <c r="F97" i="3"/>
  <c r="J97" i="3" s="1"/>
  <c r="V97" i="3" s="1"/>
  <c r="D97" i="3"/>
  <c r="E97" i="3" s="1"/>
  <c r="T96" i="3"/>
  <c r="O96" i="3"/>
  <c r="F96" i="3"/>
  <c r="J96" i="3" s="1"/>
  <c r="D96" i="3"/>
  <c r="W95" i="3"/>
  <c r="W94" i="3" s="1"/>
  <c r="S95" i="3"/>
  <c r="R95" i="3"/>
  <c r="R94" i="3" s="1"/>
  <c r="Q95" i="3"/>
  <c r="Q94" i="3" s="1"/>
  <c r="P95" i="3"/>
  <c r="N95" i="3"/>
  <c r="N94" i="3" s="1"/>
  <c r="M95" i="3"/>
  <c r="M94" i="3" s="1"/>
  <c r="L95" i="3"/>
  <c r="L94" i="3" s="1"/>
  <c r="K95" i="3"/>
  <c r="K94" i="3" s="1"/>
  <c r="I95" i="3"/>
  <c r="I94" i="3" s="1"/>
  <c r="H95" i="3"/>
  <c r="G95" i="3"/>
  <c r="G94" i="3" s="1"/>
  <c r="F95" i="3"/>
  <c r="F94" i="3" s="1"/>
  <c r="C95" i="3"/>
  <c r="S94" i="3"/>
  <c r="P94" i="3"/>
  <c r="H94" i="3"/>
  <c r="C94" i="3"/>
  <c r="T93" i="3"/>
  <c r="O93" i="3"/>
  <c r="F93" i="3"/>
  <c r="J93" i="3" s="1"/>
  <c r="D93" i="3"/>
  <c r="E93" i="3" s="1"/>
  <c r="U93" i="3" s="1"/>
  <c r="T92" i="3"/>
  <c r="O92" i="3"/>
  <c r="F92" i="3"/>
  <c r="J92" i="3" s="1"/>
  <c r="V92" i="3" s="1"/>
  <c r="D92" i="3"/>
  <c r="E92" i="3" s="1"/>
  <c r="T91" i="3"/>
  <c r="O91" i="3"/>
  <c r="F91" i="3"/>
  <c r="J91" i="3" s="1"/>
  <c r="D91" i="3"/>
  <c r="E91" i="3" s="1"/>
  <c r="T90" i="3"/>
  <c r="O90" i="3"/>
  <c r="X90" i="3" s="1"/>
  <c r="F90" i="3"/>
  <c r="J90" i="3" s="1"/>
  <c r="D90" i="3"/>
  <c r="E90" i="3" s="1"/>
  <c r="U90" i="3" s="1"/>
  <c r="T89" i="3"/>
  <c r="O89" i="3"/>
  <c r="F89" i="3"/>
  <c r="J89" i="3" s="1"/>
  <c r="D89" i="3"/>
  <c r="E89" i="3" s="1"/>
  <c r="U89" i="3" s="1"/>
  <c r="T88" i="3"/>
  <c r="O88" i="3"/>
  <c r="J88" i="3"/>
  <c r="U88" i="3" s="1"/>
  <c r="F88" i="3"/>
  <c r="D88" i="3"/>
  <c r="E88" i="3" s="1"/>
  <c r="T87" i="3"/>
  <c r="O87" i="3"/>
  <c r="J87" i="3"/>
  <c r="V87" i="3" s="1"/>
  <c r="F87" i="3"/>
  <c r="D87" i="3"/>
  <c r="E87" i="3" s="1"/>
  <c r="U87" i="3" s="1"/>
  <c r="T86" i="3"/>
  <c r="O86" i="3"/>
  <c r="F86" i="3"/>
  <c r="J86" i="3" s="1"/>
  <c r="D86" i="3"/>
  <c r="E86" i="3" s="1"/>
  <c r="T85" i="3"/>
  <c r="O85" i="3"/>
  <c r="F85" i="3"/>
  <c r="J85" i="3" s="1"/>
  <c r="V85" i="3" s="1"/>
  <c r="E85" i="3"/>
  <c r="D85" i="3"/>
  <c r="T84" i="3"/>
  <c r="O84" i="3"/>
  <c r="X84" i="3" s="1"/>
  <c r="F84" i="3"/>
  <c r="D84" i="3"/>
  <c r="E84" i="3" s="1"/>
  <c r="T83" i="3"/>
  <c r="O83" i="3"/>
  <c r="X83" i="3" s="1"/>
  <c r="J83" i="3"/>
  <c r="F83" i="3"/>
  <c r="D83" i="3"/>
  <c r="E83" i="3" s="1"/>
  <c r="X82" i="3"/>
  <c r="T82" i="3"/>
  <c r="O82" i="3"/>
  <c r="F82" i="3"/>
  <c r="J82" i="3" s="1"/>
  <c r="E82" i="3"/>
  <c r="D82" i="3"/>
  <c r="W81" i="3"/>
  <c r="S81" i="3"/>
  <c r="R81" i="3"/>
  <c r="Q81" i="3"/>
  <c r="P81" i="3"/>
  <c r="N81" i="3"/>
  <c r="M81" i="3"/>
  <c r="L81" i="3"/>
  <c r="K81" i="3"/>
  <c r="I81" i="3"/>
  <c r="H81" i="3"/>
  <c r="G81" i="3"/>
  <c r="C81" i="3"/>
  <c r="T80" i="3"/>
  <c r="O80" i="3"/>
  <c r="J80" i="3"/>
  <c r="J79" i="3" s="1"/>
  <c r="F80" i="3"/>
  <c r="D80" i="3"/>
  <c r="E80" i="3" s="1"/>
  <c r="E79" i="3" s="1"/>
  <c r="W79" i="3"/>
  <c r="T79" i="3"/>
  <c r="S79" i="3"/>
  <c r="R79" i="3"/>
  <c r="Q79" i="3"/>
  <c r="P79" i="3"/>
  <c r="N79" i="3"/>
  <c r="M79" i="3"/>
  <c r="L79" i="3"/>
  <c r="K79" i="3"/>
  <c r="I79" i="3"/>
  <c r="H79" i="3"/>
  <c r="G79" i="3"/>
  <c r="F79" i="3"/>
  <c r="D79" i="3"/>
  <c r="C79" i="3"/>
  <c r="T78" i="3"/>
  <c r="O78" i="3"/>
  <c r="F78" i="3"/>
  <c r="D78" i="3"/>
  <c r="E78" i="3" s="1"/>
  <c r="T77" i="3"/>
  <c r="O77" i="3"/>
  <c r="F77" i="3"/>
  <c r="J77" i="3" s="1"/>
  <c r="V77" i="3" s="1"/>
  <c r="D77" i="3"/>
  <c r="E77" i="3" s="1"/>
  <c r="T76" i="3"/>
  <c r="O76" i="3"/>
  <c r="F76" i="3"/>
  <c r="J76" i="3" s="1"/>
  <c r="D76" i="3"/>
  <c r="W75" i="3"/>
  <c r="S75" i="3"/>
  <c r="R75" i="3"/>
  <c r="Q75" i="3"/>
  <c r="P75" i="3"/>
  <c r="N75" i="3"/>
  <c r="M75" i="3"/>
  <c r="L75" i="3"/>
  <c r="K75" i="3"/>
  <c r="I75" i="3"/>
  <c r="H75" i="3"/>
  <c r="G75" i="3"/>
  <c r="C75" i="3"/>
  <c r="T74" i="3"/>
  <c r="O74" i="3"/>
  <c r="J74" i="3"/>
  <c r="F74" i="3"/>
  <c r="E74" i="3"/>
  <c r="X73" i="3"/>
  <c r="T73" i="3"/>
  <c r="O73" i="3"/>
  <c r="F73" i="3"/>
  <c r="J73" i="3" s="1"/>
  <c r="V73" i="3" s="1"/>
  <c r="D73" i="3"/>
  <c r="E73" i="3" s="1"/>
  <c r="T72" i="3"/>
  <c r="O72" i="3"/>
  <c r="X72" i="3" s="1"/>
  <c r="F72" i="3"/>
  <c r="J72" i="3" s="1"/>
  <c r="V72" i="3" s="1"/>
  <c r="D72" i="3"/>
  <c r="E72" i="3" s="1"/>
  <c r="T71" i="3"/>
  <c r="O71" i="3"/>
  <c r="X71" i="3" s="1"/>
  <c r="F71" i="3"/>
  <c r="J71" i="3" s="1"/>
  <c r="V71" i="3" s="1"/>
  <c r="D71" i="3"/>
  <c r="E71" i="3" s="1"/>
  <c r="T70" i="3"/>
  <c r="O70" i="3"/>
  <c r="X70" i="3" s="1"/>
  <c r="J70" i="3"/>
  <c r="V70" i="3" s="1"/>
  <c r="F70" i="3"/>
  <c r="D70" i="3"/>
  <c r="E70" i="3" s="1"/>
  <c r="U70" i="3" s="1"/>
  <c r="T69" i="3"/>
  <c r="O69" i="3"/>
  <c r="F69" i="3"/>
  <c r="J69" i="3" s="1"/>
  <c r="V69" i="3" s="1"/>
  <c r="E69" i="3"/>
  <c r="U69" i="3" s="1"/>
  <c r="D69" i="3"/>
  <c r="T68" i="3"/>
  <c r="O68" i="3"/>
  <c r="X68" i="3" s="1"/>
  <c r="J68" i="3"/>
  <c r="V68" i="3" s="1"/>
  <c r="F68" i="3"/>
  <c r="D68" i="3"/>
  <c r="E68" i="3" s="1"/>
  <c r="U68" i="3" s="1"/>
  <c r="T67" i="3"/>
  <c r="O67" i="3"/>
  <c r="F67" i="3"/>
  <c r="J67" i="3" s="1"/>
  <c r="D67" i="3"/>
  <c r="E67" i="3" s="1"/>
  <c r="T66" i="3"/>
  <c r="T63" i="3" s="1"/>
  <c r="O66" i="3"/>
  <c r="F66" i="3"/>
  <c r="J66" i="3" s="1"/>
  <c r="V66" i="3" s="1"/>
  <c r="E66" i="3"/>
  <c r="D66" i="3"/>
  <c r="T65" i="3"/>
  <c r="O65" i="3"/>
  <c r="X65" i="3" s="1"/>
  <c r="F65" i="3"/>
  <c r="D65" i="3"/>
  <c r="E65" i="3" s="1"/>
  <c r="T64" i="3"/>
  <c r="O64" i="3"/>
  <c r="X64" i="3" s="1"/>
  <c r="J64" i="3"/>
  <c r="F64" i="3"/>
  <c r="D64" i="3"/>
  <c r="E64" i="3" s="1"/>
  <c r="W63" i="3"/>
  <c r="S63" i="3"/>
  <c r="R63" i="3"/>
  <c r="Q63" i="3"/>
  <c r="P63" i="3"/>
  <c r="N63" i="3"/>
  <c r="M63" i="3"/>
  <c r="L63" i="3"/>
  <c r="K63" i="3"/>
  <c r="I63" i="3"/>
  <c r="H63" i="3"/>
  <c r="G63" i="3"/>
  <c r="C63" i="3"/>
  <c r="T62" i="3"/>
  <c r="O62" i="3"/>
  <c r="X62" i="3" s="1"/>
  <c r="F62" i="3"/>
  <c r="J62" i="3" s="1"/>
  <c r="V62" i="3" s="1"/>
  <c r="D62" i="3"/>
  <c r="E62" i="3" s="1"/>
  <c r="T61" i="3"/>
  <c r="O61" i="3"/>
  <c r="X61" i="3" s="1"/>
  <c r="J61" i="3"/>
  <c r="V61" i="3" s="1"/>
  <c r="F61" i="3"/>
  <c r="D61" i="3"/>
  <c r="E61" i="3" s="1"/>
  <c r="X60" i="3"/>
  <c r="X59" i="3" s="1"/>
  <c r="T60" i="3"/>
  <c r="T59" i="3" s="1"/>
  <c r="O60" i="3"/>
  <c r="F60" i="3"/>
  <c r="J60" i="3" s="1"/>
  <c r="D60" i="3"/>
  <c r="W59" i="3"/>
  <c r="S59" i="3"/>
  <c r="R59" i="3"/>
  <c r="Q59" i="3"/>
  <c r="P59" i="3"/>
  <c r="N59" i="3"/>
  <c r="M59" i="3"/>
  <c r="L59" i="3"/>
  <c r="K59" i="3"/>
  <c r="I59" i="3"/>
  <c r="H59" i="3"/>
  <c r="G59" i="3"/>
  <c r="C59" i="3"/>
  <c r="T58" i="3"/>
  <c r="O58" i="3"/>
  <c r="X58" i="3" s="1"/>
  <c r="J58" i="3"/>
  <c r="F58" i="3"/>
  <c r="D58" i="3"/>
  <c r="E58" i="3" s="1"/>
  <c r="X57" i="3"/>
  <c r="T57" i="3"/>
  <c r="O57" i="3"/>
  <c r="F57" i="3"/>
  <c r="J57" i="3" s="1"/>
  <c r="V57" i="3" s="1"/>
  <c r="D57" i="3"/>
  <c r="T56" i="3"/>
  <c r="O56" i="3"/>
  <c r="J56" i="3"/>
  <c r="V56" i="3" s="1"/>
  <c r="F56" i="3"/>
  <c r="D56" i="3"/>
  <c r="E56" i="3" s="1"/>
  <c r="U56" i="3" s="1"/>
  <c r="T55" i="3"/>
  <c r="O55" i="3"/>
  <c r="F55" i="3"/>
  <c r="D55" i="3"/>
  <c r="E55" i="3" s="1"/>
  <c r="T54" i="3"/>
  <c r="O54" i="3"/>
  <c r="F54" i="3"/>
  <c r="J54" i="3" s="1"/>
  <c r="E54" i="3"/>
  <c r="D54" i="3"/>
  <c r="W53" i="3"/>
  <c r="S53" i="3"/>
  <c r="R53" i="3"/>
  <c r="Q53" i="3"/>
  <c r="P53" i="3"/>
  <c r="N53" i="3"/>
  <c r="M53" i="3"/>
  <c r="L53" i="3"/>
  <c r="K53" i="3"/>
  <c r="I53" i="3"/>
  <c r="H53" i="3"/>
  <c r="G53" i="3"/>
  <c r="C53" i="3"/>
  <c r="T52" i="3"/>
  <c r="T51" i="3" s="1"/>
  <c r="O52" i="3"/>
  <c r="F52" i="3"/>
  <c r="D52" i="3"/>
  <c r="E52" i="3" s="1"/>
  <c r="E51" i="3" s="1"/>
  <c r="W51" i="3"/>
  <c r="S51" i="3"/>
  <c r="R51" i="3"/>
  <c r="Q51" i="3"/>
  <c r="P51" i="3"/>
  <c r="O51" i="3"/>
  <c r="N51" i="3"/>
  <c r="M51" i="3"/>
  <c r="L51" i="3"/>
  <c r="K51" i="3"/>
  <c r="I51" i="3"/>
  <c r="H51" i="3"/>
  <c r="G51" i="3"/>
  <c r="C51" i="3"/>
  <c r="T50" i="3"/>
  <c r="T49" i="3" s="1"/>
  <c r="O50" i="3"/>
  <c r="X50" i="3" s="1"/>
  <c r="X49" i="3" s="1"/>
  <c r="J50" i="3"/>
  <c r="V50" i="3" s="1"/>
  <c r="V49" i="3" s="1"/>
  <c r="F50" i="3"/>
  <c r="D50" i="3"/>
  <c r="E50" i="3" s="1"/>
  <c r="W49" i="3"/>
  <c r="S49" i="3"/>
  <c r="R49" i="3"/>
  <c r="Q49" i="3"/>
  <c r="P49" i="3"/>
  <c r="N49" i="3"/>
  <c r="M49" i="3"/>
  <c r="L49" i="3"/>
  <c r="K49" i="3"/>
  <c r="I49" i="3"/>
  <c r="H49" i="3"/>
  <c r="G49" i="3"/>
  <c r="F49" i="3"/>
  <c r="C49" i="3"/>
  <c r="T48" i="3"/>
  <c r="O48" i="3"/>
  <c r="F48" i="3"/>
  <c r="J48" i="3" s="1"/>
  <c r="D48" i="3"/>
  <c r="E48" i="3" s="1"/>
  <c r="T47" i="3"/>
  <c r="O47" i="3"/>
  <c r="F47" i="3"/>
  <c r="J47" i="3" s="1"/>
  <c r="V47" i="3" s="1"/>
  <c r="E47" i="3"/>
  <c r="D47" i="3"/>
  <c r="T46" i="3"/>
  <c r="O46" i="3"/>
  <c r="X46" i="3" s="1"/>
  <c r="F46" i="3"/>
  <c r="J46" i="3" s="1"/>
  <c r="V46" i="3" s="1"/>
  <c r="D46" i="3"/>
  <c r="E46" i="3" s="1"/>
  <c r="T45" i="3"/>
  <c r="O45" i="3"/>
  <c r="X45" i="3" s="1"/>
  <c r="J45" i="3"/>
  <c r="V45" i="3" s="1"/>
  <c r="F45" i="3"/>
  <c r="D45" i="3"/>
  <c r="E45" i="3" s="1"/>
  <c r="U45" i="3" s="1"/>
  <c r="T44" i="3"/>
  <c r="O44" i="3"/>
  <c r="F44" i="3"/>
  <c r="J44" i="3" s="1"/>
  <c r="V44" i="3" s="1"/>
  <c r="D44" i="3"/>
  <c r="W43" i="3"/>
  <c r="S43" i="3"/>
  <c r="R43" i="3"/>
  <c r="Q43" i="3"/>
  <c r="P43" i="3"/>
  <c r="N43" i="3"/>
  <c r="M43" i="3"/>
  <c r="L43" i="3"/>
  <c r="L17" i="3" s="1"/>
  <c r="L16" i="3" s="1"/>
  <c r="L15" i="3" s="1"/>
  <c r="K43" i="3"/>
  <c r="K17" i="3" s="1"/>
  <c r="I43" i="3"/>
  <c r="H43" i="3"/>
  <c r="G43" i="3"/>
  <c r="C43" i="3"/>
  <c r="T42" i="3"/>
  <c r="O42" i="3"/>
  <c r="X42" i="3" s="1"/>
  <c r="J42" i="3"/>
  <c r="V42" i="3" s="1"/>
  <c r="F42" i="3"/>
  <c r="D42" i="3"/>
  <c r="E42" i="3" s="1"/>
  <c r="U42" i="3" s="1"/>
  <c r="T41" i="3"/>
  <c r="T40" i="3" s="1"/>
  <c r="O41" i="3"/>
  <c r="O40" i="3" s="1"/>
  <c r="F41" i="3"/>
  <c r="D41" i="3"/>
  <c r="W40" i="3"/>
  <c r="W17" i="3" s="1"/>
  <c r="W16" i="3" s="1"/>
  <c r="W15" i="3" s="1"/>
  <c r="S40" i="3"/>
  <c r="R40" i="3"/>
  <c r="Q40" i="3"/>
  <c r="P40" i="3"/>
  <c r="P17" i="3" s="1"/>
  <c r="P16" i="3" s="1"/>
  <c r="P15" i="3" s="1"/>
  <c r="N40" i="3"/>
  <c r="M40" i="3"/>
  <c r="L40" i="3"/>
  <c r="K40" i="3"/>
  <c r="I40" i="3"/>
  <c r="H40" i="3"/>
  <c r="G40" i="3"/>
  <c r="C40" i="3"/>
  <c r="T39" i="3"/>
  <c r="O39" i="3"/>
  <c r="F39" i="3"/>
  <c r="J39" i="3" s="1"/>
  <c r="E39" i="3"/>
  <c r="D39" i="3"/>
  <c r="T38" i="3"/>
  <c r="O38" i="3"/>
  <c r="X38" i="3" s="1"/>
  <c r="J38" i="3"/>
  <c r="F38" i="3"/>
  <c r="D38" i="3"/>
  <c r="E38" i="3" s="1"/>
  <c r="T37" i="3"/>
  <c r="O37" i="3"/>
  <c r="X37" i="3" s="1"/>
  <c r="J37" i="3"/>
  <c r="F37" i="3"/>
  <c r="D37" i="3"/>
  <c r="E37" i="3" s="1"/>
  <c r="X36" i="3"/>
  <c r="T36" i="3"/>
  <c r="O36" i="3"/>
  <c r="F36" i="3"/>
  <c r="J36" i="3" s="1"/>
  <c r="V36" i="3" s="1"/>
  <c r="E36" i="3"/>
  <c r="D36" i="3"/>
  <c r="T35" i="3"/>
  <c r="O35" i="3"/>
  <c r="J35" i="3"/>
  <c r="V35" i="3" s="1"/>
  <c r="F35" i="3"/>
  <c r="D35" i="3"/>
  <c r="E35" i="3" s="1"/>
  <c r="T34" i="3"/>
  <c r="O34" i="3"/>
  <c r="F34" i="3"/>
  <c r="J34" i="3" s="1"/>
  <c r="D34" i="3"/>
  <c r="E34" i="3" s="1"/>
  <c r="T33" i="3"/>
  <c r="O33" i="3"/>
  <c r="F33" i="3"/>
  <c r="J33" i="3" s="1"/>
  <c r="V33" i="3" s="1"/>
  <c r="E33" i="3"/>
  <c r="D33" i="3"/>
  <c r="T32" i="3"/>
  <c r="O32" i="3"/>
  <c r="X32" i="3" s="1"/>
  <c r="F32" i="3"/>
  <c r="J32" i="3" s="1"/>
  <c r="D32" i="3"/>
  <c r="E32" i="3" s="1"/>
  <c r="T31" i="3"/>
  <c r="O31" i="3"/>
  <c r="F31" i="3"/>
  <c r="J31" i="3" s="1"/>
  <c r="V31" i="3" s="1"/>
  <c r="D31" i="3"/>
  <c r="E31" i="3" s="1"/>
  <c r="T30" i="3"/>
  <c r="O30" i="3"/>
  <c r="J30" i="3"/>
  <c r="V30" i="3" s="1"/>
  <c r="F30" i="3"/>
  <c r="D30" i="3"/>
  <c r="E30" i="3" s="1"/>
  <c r="T29" i="3"/>
  <c r="O29" i="3"/>
  <c r="X29" i="3" s="1"/>
  <c r="F29" i="3"/>
  <c r="J29" i="3" s="1"/>
  <c r="E29" i="3"/>
  <c r="D29" i="3"/>
  <c r="T28" i="3"/>
  <c r="O28" i="3"/>
  <c r="F28" i="3"/>
  <c r="J28" i="3" s="1"/>
  <c r="E28" i="3"/>
  <c r="U28" i="3" s="1"/>
  <c r="D28" i="3"/>
  <c r="T27" i="3"/>
  <c r="O27" i="3"/>
  <c r="X27" i="3" s="1"/>
  <c r="J27" i="3"/>
  <c r="V27" i="3" s="1"/>
  <c r="F27" i="3"/>
  <c r="D27" i="3"/>
  <c r="E27" i="3" s="1"/>
  <c r="X26" i="3"/>
  <c r="T26" i="3"/>
  <c r="O26" i="3"/>
  <c r="F26" i="3"/>
  <c r="J26" i="3" s="1"/>
  <c r="V26" i="3" s="1"/>
  <c r="D26" i="3"/>
  <c r="E26" i="3" s="1"/>
  <c r="W25" i="3"/>
  <c r="S25" i="3"/>
  <c r="R25" i="3"/>
  <c r="Q25" i="3"/>
  <c r="P25" i="3"/>
  <c r="N25" i="3"/>
  <c r="M25" i="3"/>
  <c r="L25" i="3"/>
  <c r="K25" i="3"/>
  <c r="I25" i="3"/>
  <c r="H25" i="3"/>
  <c r="G25" i="3"/>
  <c r="C25" i="3"/>
  <c r="T24" i="3"/>
  <c r="O24" i="3"/>
  <c r="F24" i="3"/>
  <c r="D24" i="3"/>
  <c r="E24" i="3" s="1"/>
  <c r="T23" i="3"/>
  <c r="O23" i="3"/>
  <c r="J23" i="3"/>
  <c r="F23" i="3"/>
  <c r="D23" i="3"/>
  <c r="E23" i="3" s="1"/>
  <c r="U23" i="3" s="1"/>
  <c r="X22" i="3"/>
  <c r="T22" i="3"/>
  <c r="O22" i="3"/>
  <c r="F22" i="3"/>
  <c r="J22" i="3" s="1"/>
  <c r="V22" i="3" s="1"/>
  <c r="E22" i="3"/>
  <c r="D22" i="3"/>
  <c r="W21" i="3"/>
  <c r="S21" i="3"/>
  <c r="S17" i="3" s="1"/>
  <c r="S16" i="3" s="1"/>
  <c r="S15" i="3" s="1"/>
  <c r="R21" i="3"/>
  <c r="Q21" i="3"/>
  <c r="P21" i="3"/>
  <c r="N21" i="3"/>
  <c r="M21" i="3"/>
  <c r="L21" i="3"/>
  <c r="K21" i="3"/>
  <c r="I21" i="3"/>
  <c r="H21" i="3"/>
  <c r="G21" i="3"/>
  <c r="C21" i="3"/>
  <c r="X20" i="3"/>
  <c r="T20" i="3"/>
  <c r="O20" i="3"/>
  <c r="F20" i="3"/>
  <c r="J20" i="3" s="1"/>
  <c r="V20" i="3" s="1"/>
  <c r="V18" i="3" s="1"/>
  <c r="D20" i="3"/>
  <c r="E20" i="3" s="1"/>
  <c r="T19" i="3"/>
  <c r="O19" i="3"/>
  <c r="F19" i="3"/>
  <c r="J19" i="3" s="1"/>
  <c r="V19" i="3" s="1"/>
  <c r="D19" i="3"/>
  <c r="D18" i="3" s="1"/>
  <c r="W18" i="3"/>
  <c r="S18" i="3"/>
  <c r="R18" i="3"/>
  <c r="Q18" i="3"/>
  <c r="P18" i="3"/>
  <c r="N18" i="3"/>
  <c r="M18" i="3"/>
  <c r="M17" i="3" s="1"/>
  <c r="M16" i="3" s="1"/>
  <c r="M15" i="3" s="1"/>
  <c r="L18" i="3"/>
  <c r="K18" i="3"/>
  <c r="I18" i="3"/>
  <c r="H18" i="3"/>
  <c r="H17" i="3" s="1"/>
  <c r="H16" i="3" s="1"/>
  <c r="H15" i="3" s="1"/>
  <c r="G18" i="3"/>
  <c r="C18" i="3"/>
  <c r="C17" i="3" s="1"/>
  <c r="C16" i="3" s="1"/>
  <c r="C15" i="3" s="1"/>
  <c r="G17" i="3"/>
  <c r="K16" i="3" l="1"/>
  <c r="K15" i="3" s="1"/>
  <c r="U39" i="3"/>
  <c r="V39" i="3"/>
  <c r="T43" i="3"/>
  <c r="U66" i="3"/>
  <c r="U101" i="3"/>
  <c r="F18" i="3"/>
  <c r="J18" i="3"/>
  <c r="N17" i="3"/>
  <c r="N16" i="3" s="1"/>
  <c r="N15" i="3" s="1"/>
  <c r="U27" i="3"/>
  <c r="V28" i="3"/>
  <c r="X30" i="3"/>
  <c r="O53" i="3"/>
  <c r="U83" i="3"/>
  <c r="X88" i="3"/>
  <c r="J113" i="3"/>
  <c r="J112" i="3" s="1"/>
  <c r="J111" i="3" s="1"/>
  <c r="U92" i="3"/>
  <c r="T18" i="3"/>
  <c r="T21" i="3"/>
  <c r="V23" i="3"/>
  <c r="F21" i="3"/>
  <c r="D25" i="3"/>
  <c r="X28" i="3"/>
  <c r="U29" i="3"/>
  <c r="U30" i="3"/>
  <c r="X31" i="3"/>
  <c r="X34" i="3"/>
  <c r="V37" i="3"/>
  <c r="U38" i="3"/>
  <c r="F40" i="3"/>
  <c r="D49" i="3"/>
  <c r="X54" i="3"/>
  <c r="T53" i="3"/>
  <c r="O59" i="3"/>
  <c r="V67" i="3"/>
  <c r="X69" i="3"/>
  <c r="T75" i="3"/>
  <c r="X77" i="3"/>
  <c r="X78" i="3"/>
  <c r="X86" i="3"/>
  <c r="V89" i="3"/>
  <c r="X91" i="3"/>
  <c r="X96" i="3"/>
  <c r="V98" i="3"/>
  <c r="U100" i="3"/>
  <c r="V102" i="3"/>
  <c r="M106" i="3"/>
  <c r="M105" i="3" s="1"/>
  <c r="M104" i="3" s="1"/>
  <c r="M114" i="3" s="1"/>
  <c r="Q106" i="3"/>
  <c r="Q105" i="3" s="1"/>
  <c r="Q104" i="3" s="1"/>
  <c r="G106" i="3"/>
  <c r="G105" i="3" s="1"/>
  <c r="G104" i="3" s="1"/>
  <c r="X113" i="3"/>
  <c r="X112" i="3" s="1"/>
  <c r="X111" i="3" s="1"/>
  <c r="G16" i="3"/>
  <c r="G15" i="3" s="1"/>
  <c r="G114" i="3" s="1"/>
  <c r="U47" i="3"/>
  <c r="U22" i="3"/>
  <c r="X23" i="3"/>
  <c r="X24" i="3"/>
  <c r="U26" i="3"/>
  <c r="V29" i="3"/>
  <c r="U31" i="3"/>
  <c r="V32" i="3"/>
  <c r="U33" i="3"/>
  <c r="U34" i="3"/>
  <c r="X35" i="3"/>
  <c r="X39" i="3"/>
  <c r="X41" i="3"/>
  <c r="U46" i="3"/>
  <c r="X47" i="3"/>
  <c r="X48" i="3"/>
  <c r="J49" i="3"/>
  <c r="X52" i="3"/>
  <c r="X51" i="3" s="1"/>
  <c r="X55" i="3"/>
  <c r="V58" i="3"/>
  <c r="U62" i="3"/>
  <c r="X66" i="3"/>
  <c r="U72" i="3"/>
  <c r="U77" i="3"/>
  <c r="T81" i="3"/>
  <c r="V83" i="3"/>
  <c r="U85" i="3"/>
  <c r="U86" i="3"/>
  <c r="X87" i="3"/>
  <c r="V88" i="3"/>
  <c r="X89" i="3"/>
  <c r="X92" i="3"/>
  <c r="V93" i="3"/>
  <c r="O95" i="3"/>
  <c r="O94" i="3" s="1"/>
  <c r="X97" i="3"/>
  <c r="X98" i="3"/>
  <c r="V99" i="3"/>
  <c r="X101" i="3"/>
  <c r="X102" i="3"/>
  <c r="V103" i="3"/>
  <c r="I106" i="3"/>
  <c r="I105" i="3" s="1"/>
  <c r="I104" i="3" s="1"/>
  <c r="N106" i="3"/>
  <c r="N105" i="3" s="1"/>
  <c r="N104" i="3" s="1"/>
  <c r="R106" i="3"/>
  <c r="R105" i="3" s="1"/>
  <c r="R104" i="3" s="1"/>
  <c r="X110" i="3"/>
  <c r="X109" i="3" s="1"/>
  <c r="U113" i="3"/>
  <c r="U112" i="3" s="1"/>
  <c r="U111" i="3" s="1"/>
  <c r="D59" i="3"/>
  <c r="E60" i="3"/>
  <c r="E19" i="3"/>
  <c r="X19" i="3"/>
  <c r="X18" i="3" s="1"/>
  <c r="E25" i="3"/>
  <c r="T25" i="3"/>
  <c r="E41" i="3"/>
  <c r="D40" i="3"/>
  <c r="V54" i="3"/>
  <c r="L114" i="3"/>
  <c r="X21" i="3"/>
  <c r="Q17" i="3"/>
  <c r="Q16" i="3" s="1"/>
  <c r="Q15" i="3" s="1"/>
  <c r="U20" i="3"/>
  <c r="E21" i="3"/>
  <c r="O21" i="3"/>
  <c r="J24" i="3"/>
  <c r="V24" i="3" s="1"/>
  <c r="V21" i="3" s="1"/>
  <c r="O25" i="3"/>
  <c r="F25" i="3"/>
  <c r="U36" i="3"/>
  <c r="V64" i="3"/>
  <c r="I17" i="3"/>
  <c r="I16" i="3" s="1"/>
  <c r="I15" i="3" s="1"/>
  <c r="I114" i="3" s="1"/>
  <c r="R17" i="3"/>
  <c r="R16" i="3" s="1"/>
  <c r="R15" i="3" s="1"/>
  <c r="O18" i="3"/>
  <c r="J21" i="3"/>
  <c r="D21" i="3"/>
  <c r="U32" i="3"/>
  <c r="U25" i="3" s="1"/>
  <c r="X33" i="3"/>
  <c r="V34" i="3"/>
  <c r="U35" i="3"/>
  <c r="U37" i="3"/>
  <c r="V38" i="3"/>
  <c r="X40" i="3"/>
  <c r="E57" i="3"/>
  <c r="U57" i="3" s="1"/>
  <c r="D53" i="3"/>
  <c r="X74" i="3"/>
  <c r="V74" i="3"/>
  <c r="E81" i="3"/>
  <c r="J25" i="3"/>
  <c r="O43" i="3"/>
  <c r="E49" i="3"/>
  <c r="U50" i="3"/>
  <c r="U49" i="3" s="1"/>
  <c r="F51" i="3"/>
  <c r="J52" i="3"/>
  <c r="U52" i="3" s="1"/>
  <c r="U51" i="3" s="1"/>
  <c r="V60" i="3"/>
  <c r="V59" i="3" s="1"/>
  <c r="J59" i="3"/>
  <c r="F63" i="3"/>
  <c r="J65" i="3"/>
  <c r="V65" i="3" s="1"/>
  <c r="O63" i="3"/>
  <c r="V76" i="3"/>
  <c r="V82" i="3"/>
  <c r="S114" i="3"/>
  <c r="Q114" i="3"/>
  <c r="J41" i="3"/>
  <c r="D43" i="3"/>
  <c r="E44" i="3"/>
  <c r="U48" i="3"/>
  <c r="U54" i="3"/>
  <c r="F53" i="3"/>
  <c r="J55" i="3"/>
  <c r="X56" i="3"/>
  <c r="X53" i="3" s="1"/>
  <c r="U58" i="3"/>
  <c r="U61" i="3"/>
  <c r="D63" i="3"/>
  <c r="U64" i="3"/>
  <c r="F75" i="3"/>
  <c r="J78" i="3"/>
  <c r="V91" i="3"/>
  <c r="V108" i="3"/>
  <c r="V107" i="3" s="1"/>
  <c r="J107" i="3"/>
  <c r="F43" i="3"/>
  <c r="X44" i="3"/>
  <c r="X43" i="3" s="1"/>
  <c r="V48" i="3"/>
  <c r="V43" i="3" s="1"/>
  <c r="U67" i="3"/>
  <c r="X67" i="3"/>
  <c r="U71" i="3"/>
  <c r="O79" i="3"/>
  <c r="X80" i="3"/>
  <c r="X79" i="3" s="1"/>
  <c r="F81" i="3"/>
  <c r="J84" i="3"/>
  <c r="J81" i="3" s="1"/>
  <c r="K114" i="3"/>
  <c r="W105" i="3"/>
  <c r="W104" i="3" s="1"/>
  <c r="W114" i="3" s="1"/>
  <c r="J106" i="3"/>
  <c r="F105" i="3"/>
  <c r="J43" i="3"/>
  <c r="O49" i="3"/>
  <c r="D51" i="3"/>
  <c r="F59" i="3"/>
  <c r="E63" i="3"/>
  <c r="U74" i="3"/>
  <c r="O75" i="3"/>
  <c r="U80" i="3"/>
  <c r="U79" i="3" s="1"/>
  <c r="O81" i="3"/>
  <c r="X85" i="3"/>
  <c r="X81" i="3" s="1"/>
  <c r="V90" i="3"/>
  <c r="U91" i="3"/>
  <c r="D95" i="3"/>
  <c r="E96" i="3"/>
  <c r="U96" i="3" s="1"/>
  <c r="X108" i="3"/>
  <c r="X107" i="3" s="1"/>
  <c r="U110" i="3"/>
  <c r="U109" i="3" s="1"/>
  <c r="U73" i="3"/>
  <c r="D75" i="3"/>
  <c r="V80" i="3"/>
  <c r="V79" i="3" s="1"/>
  <c r="D81" i="3"/>
  <c r="X93" i="3"/>
  <c r="V96" i="3"/>
  <c r="U97" i="3"/>
  <c r="U99" i="3"/>
  <c r="X103" i="3"/>
  <c r="H105" i="3"/>
  <c r="H104" i="3" s="1"/>
  <c r="H114" i="3" s="1"/>
  <c r="T105" i="3"/>
  <c r="T104" i="3" s="1"/>
  <c r="P104" i="3"/>
  <c r="P114" i="3" s="1"/>
  <c r="V110" i="3"/>
  <c r="V109" i="3" s="1"/>
  <c r="V113" i="3"/>
  <c r="V112" i="3" s="1"/>
  <c r="V111" i="3" s="1"/>
  <c r="E76" i="3"/>
  <c r="X76" i="3"/>
  <c r="U82" i="3"/>
  <c r="V86" i="3"/>
  <c r="T95" i="3"/>
  <c r="T94" i="3" s="1"/>
  <c r="E106" i="3"/>
  <c r="U106" i="3" s="1"/>
  <c r="C105" i="3"/>
  <c r="N114" i="3"/>
  <c r="R114" i="3"/>
  <c r="U108" i="3"/>
  <c r="U107" i="3" s="1"/>
  <c r="J95" i="3"/>
  <c r="T106" i="3"/>
  <c r="X75" i="3" l="1"/>
  <c r="F17" i="3"/>
  <c r="D17" i="3"/>
  <c r="E17" i="3" s="1"/>
  <c r="O105" i="3"/>
  <c r="X105" i="3" s="1"/>
  <c r="X104" i="3" s="1"/>
  <c r="X114" i="3" s="1"/>
  <c r="V25" i="3"/>
  <c r="T17" i="3"/>
  <c r="O17" i="3"/>
  <c r="O16" i="3" s="1"/>
  <c r="O15" i="3" s="1"/>
  <c r="O106" i="3"/>
  <c r="X106" i="3" s="1"/>
  <c r="E53" i="3"/>
  <c r="X25" i="3"/>
  <c r="J17" i="3"/>
  <c r="F16" i="3"/>
  <c r="F15" i="3" s="1"/>
  <c r="F104" i="3"/>
  <c r="J105" i="3"/>
  <c r="V63" i="3"/>
  <c r="E40" i="3"/>
  <c r="U41" i="3"/>
  <c r="U40" i="3" s="1"/>
  <c r="V84" i="3"/>
  <c r="V81" i="3" s="1"/>
  <c r="U84" i="3"/>
  <c r="U81" i="3" s="1"/>
  <c r="V55" i="3"/>
  <c r="U55" i="3"/>
  <c r="U44" i="3"/>
  <c r="U43" i="3" s="1"/>
  <c r="E43" i="3"/>
  <c r="J51" i="3"/>
  <c r="V52" i="3"/>
  <c r="V51" i="3" s="1"/>
  <c r="T16" i="3"/>
  <c r="T15" i="3" s="1"/>
  <c r="T114" i="3" s="1"/>
  <c r="J63" i="3"/>
  <c r="V53" i="3"/>
  <c r="U19" i="3"/>
  <c r="U18" i="3" s="1"/>
  <c r="E18" i="3"/>
  <c r="J94" i="3"/>
  <c r="V95" i="3"/>
  <c r="V94" i="3" s="1"/>
  <c r="O104" i="3"/>
  <c r="O114" i="3" s="1"/>
  <c r="X95" i="3"/>
  <c r="X94" i="3" s="1"/>
  <c r="D94" i="3"/>
  <c r="D16" i="3" s="1"/>
  <c r="D15" i="3" s="1"/>
  <c r="D114" i="3" s="1"/>
  <c r="E95" i="3"/>
  <c r="X63" i="3"/>
  <c r="V78" i="3"/>
  <c r="U78" i="3"/>
  <c r="J75" i="3"/>
  <c r="J53" i="3"/>
  <c r="X17" i="3"/>
  <c r="X16" i="3" s="1"/>
  <c r="X15" i="3" s="1"/>
  <c r="U65" i="3"/>
  <c r="U63" i="3" s="1"/>
  <c r="U24" i="3"/>
  <c r="U21" i="3" s="1"/>
  <c r="E105" i="3"/>
  <c r="C104" i="3"/>
  <c r="C114" i="3" s="1"/>
  <c r="U76" i="3"/>
  <c r="U75" i="3" s="1"/>
  <c r="E75" i="3"/>
  <c r="U53" i="3"/>
  <c r="J40" i="3"/>
  <c r="V41" i="3"/>
  <c r="V40" i="3" s="1"/>
  <c r="V75" i="3"/>
  <c r="U60" i="3"/>
  <c r="U59" i="3" s="1"/>
  <c r="E59" i="3"/>
  <c r="V106" i="3" l="1"/>
  <c r="E94" i="3"/>
  <c r="E16" i="3" s="1"/>
  <c r="E15" i="3" s="1"/>
  <c r="U95" i="3"/>
  <c r="U94" i="3" s="1"/>
  <c r="E104" i="3"/>
  <c r="U105" i="3"/>
  <c r="U104" i="3" s="1"/>
  <c r="J104" i="3"/>
  <c r="V105" i="3"/>
  <c r="V104" i="3" s="1"/>
  <c r="U17" i="3"/>
  <c r="U16" i="3" s="1"/>
  <c r="U15" i="3" s="1"/>
  <c r="F114" i="3"/>
  <c r="V17" i="3"/>
  <c r="V16" i="3" s="1"/>
  <c r="V15" i="3" s="1"/>
  <c r="J16" i="3"/>
  <c r="J15" i="3" s="1"/>
  <c r="U114" i="3" l="1"/>
  <c r="E114" i="3"/>
  <c r="V114" i="3"/>
  <c r="J114" i="3"/>
  <c r="T169" i="2" l="1"/>
  <c r="O169" i="2"/>
  <c r="X169" i="2" s="1"/>
  <c r="J169" i="2"/>
  <c r="V169" i="2" s="1"/>
  <c r="F169" i="2"/>
  <c r="D169" i="2"/>
  <c r="E169" i="2" s="1"/>
  <c r="T168" i="2"/>
  <c r="O168" i="2"/>
  <c r="F168" i="2"/>
  <c r="J168" i="2" s="1"/>
  <c r="D168" i="2"/>
  <c r="E168" i="2" s="1"/>
  <c r="T167" i="2"/>
  <c r="O167" i="2"/>
  <c r="X167" i="2" s="1"/>
  <c r="F167" i="2"/>
  <c r="E167" i="2"/>
  <c r="D167" i="2"/>
  <c r="T166" i="2"/>
  <c r="O166" i="2"/>
  <c r="J166" i="2"/>
  <c r="D166" i="2"/>
  <c r="E166" i="2" s="1"/>
  <c r="E165" i="2" s="1"/>
  <c r="W165" i="2"/>
  <c r="S165" i="2"/>
  <c r="R165" i="2"/>
  <c r="Q165" i="2"/>
  <c r="P165" i="2"/>
  <c r="O165" i="2"/>
  <c r="N165" i="2"/>
  <c r="M165" i="2"/>
  <c r="L165" i="2"/>
  <c r="K165" i="2"/>
  <c r="I165" i="2"/>
  <c r="H165" i="2"/>
  <c r="G165" i="2"/>
  <c r="C165" i="2"/>
  <c r="T164" i="2"/>
  <c r="O164" i="2"/>
  <c r="F164" i="2"/>
  <c r="J164" i="2" s="1"/>
  <c r="V164" i="2" s="1"/>
  <c r="D164" i="2"/>
  <c r="E164" i="2" s="1"/>
  <c r="U164" i="2" s="1"/>
  <c r="T163" i="2"/>
  <c r="O163" i="2"/>
  <c r="F163" i="2"/>
  <c r="J163" i="2" s="1"/>
  <c r="D163" i="2"/>
  <c r="E163" i="2" s="1"/>
  <c r="U163" i="2" s="1"/>
  <c r="T162" i="2"/>
  <c r="O162" i="2"/>
  <c r="X162" i="2" s="1"/>
  <c r="F162" i="2"/>
  <c r="D162" i="2"/>
  <c r="E162" i="2" s="1"/>
  <c r="W161" i="2"/>
  <c r="T161" i="2"/>
  <c r="S161" i="2"/>
  <c r="R161" i="2"/>
  <c r="Q161" i="2"/>
  <c r="P161" i="2"/>
  <c r="N161" i="2"/>
  <c r="M161" i="2"/>
  <c r="L161" i="2"/>
  <c r="K161" i="2"/>
  <c r="I161" i="2"/>
  <c r="H161" i="2"/>
  <c r="G161" i="2"/>
  <c r="D161" i="2"/>
  <c r="C161" i="2"/>
  <c r="T160" i="2"/>
  <c r="O160" i="2"/>
  <c r="X160" i="2" s="1"/>
  <c r="F160" i="2"/>
  <c r="J160" i="2" s="1"/>
  <c r="D160" i="2"/>
  <c r="E160" i="2" s="1"/>
  <c r="T159" i="2"/>
  <c r="O159" i="2"/>
  <c r="F159" i="2"/>
  <c r="E159" i="2"/>
  <c r="D159" i="2"/>
  <c r="T158" i="2"/>
  <c r="O158" i="2"/>
  <c r="X158" i="2" s="1"/>
  <c r="J158" i="2"/>
  <c r="D158" i="2"/>
  <c r="E158" i="2" s="1"/>
  <c r="X157" i="2"/>
  <c r="T157" i="2"/>
  <c r="O157" i="2"/>
  <c r="J157" i="2"/>
  <c r="V157" i="2" s="1"/>
  <c r="F157" i="2"/>
  <c r="D157" i="2"/>
  <c r="E157" i="2" s="1"/>
  <c r="T156" i="2"/>
  <c r="O156" i="2"/>
  <c r="F156" i="2"/>
  <c r="J156" i="2" s="1"/>
  <c r="V156" i="2" s="1"/>
  <c r="D156" i="2"/>
  <c r="W155" i="2"/>
  <c r="S155" i="2"/>
  <c r="R155" i="2"/>
  <c r="Q155" i="2"/>
  <c r="P155" i="2"/>
  <c r="N155" i="2"/>
  <c r="M155" i="2"/>
  <c r="L155" i="2"/>
  <c r="K155" i="2"/>
  <c r="I155" i="2"/>
  <c r="H155" i="2"/>
  <c r="G155" i="2"/>
  <c r="C155" i="2"/>
  <c r="T154" i="2"/>
  <c r="O154" i="2"/>
  <c r="X154" i="2" s="1"/>
  <c r="J154" i="2"/>
  <c r="V154" i="2" s="1"/>
  <c r="F154" i="2"/>
  <c r="D154" i="2"/>
  <c r="E154" i="2" s="1"/>
  <c r="T153" i="2"/>
  <c r="O153" i="2"/>
  <c r="X153" i="2" s="1"/>
  <c r="F153" i="2"/>
  <c r="J153" i="2" s="1"/>
  <c r="D153" i="2"/>
  <c r="E153" i="2" s="1"/>
  <c r="U153" i="2" s="1"/>
  <c r="T152" i="2"/>
  <c r="O152" i="2"/>
  <c r="X152" i="2" s="1"/>
  <c r="F152" i="2"/>
  <c r="J152" i="2" s="1"/>
  <c r="D152" i="2"/>
  <c r="E152" i="2" s="1"/>
  <c r="X151" i="2"/>
  <c r="T151" i="2"/>
  <c r="O151" i="2"/>
  <c r="J151" i="2"/>
  <c r="V151" i="2" s="1"/>
  <c r="F151" i="2"/>
  <c r="D151" i="2"/>
  <c r="E151" i="2" s="1"/>
  <c r="V150" i="2"/>
  <c r="T150" i="2"/>
  <c r="O150" i="2"/>
  <c r="X150" i="2" s="1"/>
  <c r="F150" i="2"/>
  <c r="J150" i="2" s="1"/>
  <c r="D150" i="2"/>
  <c r="E150" i="2" s="1"/>
  <c r="T149" i="2"/>
  <c r="O149" i="2"/>
  <c r="F149" i="2"/>
  <c r="J149" i="2" s="1"/>
  <c r="E149" i="2"/>
  <c r="D149" i="2"/>
  <c r="T148" i="2"/>
  <c r="O148" i="2"/>
  <c r="J148" i="2"/>
  <c r="V148" i="2" s="1"/>
  <c r="F148" i="2"/>
  <c r="E148" i="2"/>
  <c r="U148" i="2" s="1"/>
  <c r="D148" i="2"/>
  <c r="T147" i="2"/>
  <c r="O147" i="2"/>
  <c r="F147" i="2"/>
  <c r="J147" i="2" s="1"/>
  <c r="D147" i="2"/>
  <c r="E147" i="2" s="1"/>
  <c r="T146" i="2"/>
  <c r="O146" i="2"/>
  <c r="X146" i="2" s="1"/>
  <c r="J146" i="2"/>
  <c r="F146" i="2"/>
  <c r="D146" i="2"/>
  <c r="E146" i="2" s="1"/>
  <c r="X145" i="2"/>
  <c r="T145" i="2"/>
  <c r="O145" i="2"/>
  <c r="F145" i="2"/>
  <c r="D145" i="2"/>
  <c r="W144" i="2"/>
  <c r="S144" i="2"/>
  <c r="R144" i="2"/>
  <c r="R141" i="2" s="1"/>
  <c r="Q144" i="2"/>
  <c r="P144" i="2"/>
  <c r="N144" i="2"/>
  <c r="M144" i="2"/>
  <c r="M141" i="2" s="1"/>
  <c r="L144" i="2"/>
  <c r="K144" i="2"/>
  <c r="I144" i="2"/>
  <c r="H144" i="2"/>
  <c r="G144" i="2"/>
  <c r="C144" i="2"/>
  <c r="T143" i="2"/>
  <c r="T142" i="2" s="1"/>
  <c r="O143" i="2"/>
  <c r="V143" i="2" s="1"/>
  <c r="V142" i="2" s="1"/>
  <c r="F143" i="2"/>
  <c r="F142" i="2" s="1"/>
  <c r="D143" i="2"/>
  <c r="E143" i="2" s="1"/>
  <c r="U143" i="2" s="1"/>
  <c r="W142" i="2"/>
  <c r="U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E142" i="2"/>
  <c r="D142" i="2"/>
  <c r="C142" i="2"/>
  <c r="X140" i="2"/>
  <c r="X139" i="2" s="1"/>
  <c r="X138" i="2" s="1"/>
  <c r="T140" i="2"/>
  <c r="T139" i="2" s="1"/>
  <c r="T138" i="2" s="1"/>
  <c r="O140" i="2"/>
  <c r="E140" i="2"/>
  <c r="W139" i="2"/>
  <c r="S139" i="2"/>
  <c r="R139" i="2"/>
  <c r="Q139" i="2"/>
  <c r="Q138" i="2" s="1"/>
  <c r="P139" i="2"/>
  <c r="P138" i="2" s="1"/>
  <c r="O139" i="2"/>
  <c r="O138" i="2" s="1"/>
  <c r="N139" i="2"/>
  <c r="M139" i="2"/>
  <c r="L139" i="2"/>
  <c r="L138" i="2" s="1"/>
  <c r="K139" i="2"/>
  <c r="I139" i="2"/>
  <c r="H139" i="2"/>
  <c r="H138" i="2" s="1"/>
  <c r="G139" i="2"/>
  <c r="G138" i="2" s="1"/>
  <c r="E139" i="2"/>
  <c r="E138" i="2" s="1"/>
  <c r="D139" i="2"/>
  <c r="D138" i="2" s="1"/>
  <c r="C139" i="2"/>
  <c r="W138" i="2"/>
  <c r="S138" i="2"/>
  <c r="R138" i="2"/>
  <c r="N138" i="2"/>
  <c r="M138" i="2"/>
  <c r="K138" i="2"/>
  <c r="I138" i="2"/>
  <c r="C138" i="2"/>
  <c r="T136" i="2"/>
  <c r="O136" i="2"/>
  <c r="J136" i="2"/>
  <c r="J135" i="2" s="1"/>
  <c r="F136" i="2"/>
  <c r="D136" i="2"/>
  <c r="W135" i="2"/>
  <c r="T135" i="2"/>
  <c r="S135" i="2"/>
  <c r="R135" i="2"/>
  <c r="Q135" i="2"/>
  <c r="P135" i="2"/>
  <c r="O135" i="2"/>
  <c r="N135" i="2"/>
  <c r="M135" i="2"/>
  <c r="L135" i="2"/>
  <c r="K135" i="2"/>
  <c r="I135" i="2"/>
  <c r="H135" i="2"/>
  <c r="G135" i="2"/>
  <c r="F135" i="2"/>
  <c r="C135" i="2"/>
  <c r="T134" i="2"/>
  <c r="X134" i="2" s="1"/>
  <c r="O134" i="2"/>
  <c r="J134" i="2"/>
  <c r="E134" i="2"/>
  <c r="U134" i="2" s="1"/>
  <c r="T133" i="2"/>
  <c r="X133" i="2" s="1"/>
  <c r="O133" i="2"/>
  <c r="F133" i="2"/>
  <c r="J133" i="2" s="1"/>
  <c r="V133" i="2" s="1"/>
  <c r="E133" i="2"/>
  <c r="D133" i="2"/>
  <c r="T132" i="2"/>
  <c r="O132" i="2"/>
  <c r="F132" i="2"/>
  <c r="J132" i="2" s="1"/>
  <c r="D132" i="2"/>
  <c r="E132" i="2" s="1"/>
  <c r="T131" i="2"/>
  <c r="O131" i="2"/>
  <c r="X131" i="2" s="1"/>
  <c r="F131" i="2"/>
  <c r="J131" i="2" s="1"/>
  <c r="D131" i="2"/>
  <c r="E131" i="2" s="1"/>
  <c r="U131" i="2" s="1"/>
  <c r="T130" i="2"/>
  <c r="O130" i="2"/>
  <c r="F130" i="2"/>
  <c r="J130" i="2" s="1"/>
  <c r="D130" i="2"/>
  <c r="E130" i="2" s="1"/>
  <c r="U130" i="2" s="1"/>
  <c r="T129" i="2"/>
  <c r="O129" i="2"/>
  <c r="F129" i="2"/>
  <c r="J129" i="2" s="1"/>
  <c r="D129" i="2"/>
  <c r="E129" i="2" s="1"/>
  <c r="T128" i="2"/>
  <c r="O128" i="2"/>
  <c r="F128" i="2"/>
  <c r="J128" i="2" s="1"/>
  <c r="E128" i="2"/>
  <c r="U128" i="2" s="1"/>
  <c r="D128" i="2"/>
  <c r="T127" i="2"/>
  <c r="O127" i="2"/>
  <c r="X127" i="2" s="1"/>
  <c r="J127" i="2"/>
  <c r="V127" i="2" s="1"/>
  <c r="F127" i="2"/>
  <c r="D127" i="2"/>
  <c r="E127" i="2" s="1"/>
  <c r="U127" i="2" s="1"/>
  <c r="T126" i="2"/>
  <c r="O126" i="2"/>
  <c r="F126" i="2"/>
  <c r="D126" i="2"/>
  <c r="W125" i="2"/>
  <c r="W124" i="2" s="1"/>
  <c r="S125" i="2"/>
  <c r="S124" i="2" s="1"/>
  <c r="R125" i="2"/>
  <c r="Q125" i="2"/>
  <c r="P125" i="2"/>
  <c r="P124" i="2" s="1"/>
  <c r="N125" i="2"/>
  <c r="M125" i="2"/>
  <c r="M124" i="2" s="1"/>
  <c r="L125" i="2"/>
  <c r="L124" i="2" s="1"/>
  <c r="K125" i="2"/>
  <c r="K124" i="2" s="1"/>
  <c r="I125" i="2"/>
  <c r="H125" i="2"/>
  <c r="G125" i="2"/>
  <c r="G124" i="2" s="1"/>
  <c r="C125" i="2"/>
  <c r="C124" i="2" s="1"/>
  <c r="R124" i="2"/>
  <c r="Q124" i="2"/>
  <c r="N124" i="2"/>
  <c r="I124" i="2"/>
  <c r="H124" i="2"/>
  <c r="T123" i="2"/>
  <c r="O123" i="2"/>
  <c r="F123" i="2"/>
  <c r="J123" i="2" s="1"/>
  <c r="V123" i="2" s="1"/>
  <c r="D123" i="2"/>
  <c r="E123" i="2" s="1"/>
  <c r="V122" i="2"/>
  <c r="T122" i="2"/>
  <c r="X122" i="2" s="1"/>
  <c r="F122" i="2"/>
  <c r="E122" i="2"/>
  <c r="U122" i="2" s="1"/>
  <c r="D122" i="2"/>
  <c r="T121" i="2"/>
  <c r="O121" i="2"/>
  <c r="X121" i="2" s="1"/>
  <c r="F121" i="2"/>
  <c r="J121" i="2" s="1"/>
  <c r="D121" i="2"/>
  <c r="E121" i="2" s="1"/>
  <c r="T120" i="2"/>
  <c r="O120" i="2"/>
  <c r="J120" i="2"/>
  <c r="F120" i="2"/>
  <c r="D120" i="2"/>
  <c r="E120" i="2" s="1"/>
  <c r="U120" i="2" s="1"/>
  <c r="T119" i="2"/>
  <c r="O119" i="2"/>
  <c r="F119" i="2"/>
  <c r="J119" i="2" s="1"/>
  <c r="D119" i="2"/>
  <c r="E119" i="2" s="1"/>
  <c r="U119" i="2" s="1"/>
  <c r="T118" i="2"/>
  <c r="O118" i="2"/>
  <c r="F118" i="2"/>
  <c r="J118" i="2" s="1"/>
  <c r="J111" i="2" s="1"/>
  <c r="E118" i="2"/>
  <c r="D118" i="2"/>
  <c r="X117" i="2"/>
  <c r="V117" i="2"/>
  <c r="T117" i="2"/>
  <c r="F117" i="2"/>
  <c r="D117" i="2"/>
  <c r="E117" i="2" s="1"/>
  <c r="U117" i="2" s="1"/>
  <c r="V116" i="2"/>
  <c r="T116" i="2"/>
  <c r="X116" i="2" s="1"/>
  <c r="F116" i="2"/>
  <c r="D116" i="2"/>
  <c r="E116" i="2" s="1"/>
  <c r="U116" i="2" s="1"/>
  <c r="V115" i="2"/>
  <c r="T115" i="2"/>
  <c r="F115" i="2"/>
  <c r="D115" i="2"/>
  <c r="E115" i="2" s="1"/>
  <c r="U115" i="2" s="1"/>
  <c r="V114" i="2"/>
  <c r="T114" i="2"/>
  <c r="X114" i="2" s="1"/>
  <c r="F114" i="2"/>
  <c r="E114" i="2"/>
  <c r="U114" i="2" s="1"/>
  <c r="D114" i="2"/>
  <c r="X113" i="2"/>
  <c r="V113" i="2"/>
  <c r="T113" i="2"/>
  <c r="F113" i="2"/>
  <c r="D113" i="2"/>
  <c r="V112" i="2"/>
  <c r="T112" i="2"/>
  <c r="X112" i="2" s="1"/>
  <c r="F112" i="2"/>
  <c r="D112" i="2"/>
  <c r="E112" i="2" s="1"/>
  <c r="U112" i="2" s="1"/>
  <c r="W111" i="2"/>
  <c r="S111" i="2"/>
  <c r="R111" i="2"/>
  <c r="Q111" i="2"/>
  <c r="P111" i="2"/>
  <c r="N111" i="2"/>
  <c r="M111" i="2"/>
  <c r="L111" i="2"/>
  <c r="K111" i="2"/>
  <c r="I111" i="2"/>
  <c r="H111" i="2"/>
  <c r="G111" i="2"/>
  <c r="C111" i="2"/>
  <c r="T110" i="2"/>
  <c r="O110" i="2"/>
  <c r="J110" i="2"/>
  <c r="J109" i="2" s="1"/>
  <c r="F110" i="2"/>
  <c r="F109" i="2" s="1"/>
  <c r="D110" i="2"/>
  <c r="E110" i="2" s="1"/>
  <c r="W109" i="2"/>
  <c r="T109" i="2"/>
  <c r="S109" i="2"/>
  <c r="R109" i="2"/>
  <c r="Q109" i="2"/>
  <c r="P109" i="2"/>
  <c r="N109" i="2"/>
  <c r="M109" i="2"/>
  <c r="L109" i="2"/>
  <c r="K109" i="2"/>
  <c r="I109" i="2"/>
  <c r="H109" i="2"/>
  <c r="G109" i="2"/>
  <c r="E109" i="2"/>
  <c r="C109" i="2"/>
  <c r="T108" i="2"/>
  <c r="O108" i="2"/>
  <c r="F108" i="2"/>
  <c r="J108" i="2" s="1"/>
  <c r="D108" i="2"/>
  <c r="E108" i="2" s="1"/>
  <c r="U108" i="2" s="1"/>
  <c r="T107" i="2"/>
  <c r="O107" i="2"/>
  <c r="F107" i="2"/>
  <c r="J107" i="2" s="1"/>
  <c r="D107" i="2"/>
  <c r="E107" i="2" s="1"/>
  <c r="T106" i="2"/>
  <c r="O106" i="2"/>
  <c r="J106" i="2"/>
  <c r="V106" i="2" s="1"/>
  <c r="F106" i="2"/>
  <c r="D106" i="2"/>
  <c r="D105" i="2" s="1"/>
  <c r="W105" i="2"/>
  <c r="S105" i="2"/>
  <c r="R105" i="2"/>
  <c r="Q105" i="2"/>
  <c r="P105" i="2"/>
  <c r="N105" i="2"/>
  <c r="M105" i="2"/>
  <c r="L105" i="2"/>
  <c r="K105" i="2"/>
  <c r="I105" i="2"/>
  <c r="H105" i="2"/>
  <c r="G105" i="2"/>
  <c r="C105" i="2"/>
  <c r="X104" i="2"/>
  <c r="V104" i="2"/>
  <c r="T104" i="2"/>
  <c r="O104" i="2"/>
  <c r="F104" i="2"/>
  <c r="J104" i="2" s="1"/>
  <c r="D104" i="2"/>
  <c r="E104" i="2" s="1"/>
  <c r="T103" i="2"/>
  <c r="O103" i="2"/>
  <c r="F103" i="2"/>
  <c r="J103" i="2" s="1"/>
  <c r="V103" i="2" s="1"/>
  <c r="D103" i="2"/>
  <c r="E103" i="2" s="1"/>
  <c r="U103" i="2" s="1"/>
  <c r="T102" i="2"/>
  <c r="O102" i="2"/>
  <c r="X102" i="2" s="1"/>
  <c r="F102" i="2"/>
  <c r="J102" i="2" s="1"/>
  <c r="V102" i="2" s="1"/>
  <c r="E102" i="2"/>
  <c r="D102" i="2"/>
  <c r="T101" i="2"/>
  <c r="O101" i="2"/>
  <c r="F101" i="2"/>
  <c r="J101" i="2" s="1"/>
  <c r="D101" i="2"/>
  <c r="E101" i="2" s="1"/>
  <c r="U101" i="2" s="1"/>
  <c r="T100" i="2"/>
  <c r="O100" i="2"/>
  <c r="F100" i="2"/>
  <c r="J100" i="2" s="1"/>
  <c r="D100" i="2"/>
  <c r="E100" i="2" s="1"/>
  <c r="T99" i="2"/>
  <c r="X99" i="2" s="1"/>
  <c r="O99" i="2"/>
  <c r="F99" i="2"/>
  <c r="J99" i="2" s="1"/>
  <c r="V99" i="2" s="1"/>
  <c r="E99" i="2"/>
  <c r="D99" i="2"/>
  <c r="T98" i="2"/>
  <c r="O98" i="2"/>
  <c r="F98" i="2"/>
  <c r="J98" i="2" s="1"/>
  <c r="D98" i="2"/>
  <c r="E98" i="2" s="1"/>
  <c r="U98" i="2" s="1"/>
  <c r="T97" i="2"/>
  <c r="O97" i="2"/>
  <c r="F97" i="2"/>
  <c r="J97" i="2" s="1"/>
  <c r="D97" i="2"/>
  <c r="E97" i="2" s="1"/>
  <c r="T96" i="2"/>
  <c r="O96" i="2"/>
  <c r="F96" i="2"/>
  <c r="D96" i="2"/>
  <c r="E96" i="2" s="1"/>
  <c r="T95" i="2"/>
  <c r="O95" i="2"/>
  <c r="F95" i="2"/>
  <c r="J95" i="2" s="1"/>
  <c r="E95" i="2"/>
  <c r="D95" i="2"/>
  <c r="T94" i="2"/>
  <c r="O94" i="2"/>
  <c r="F94" i="2"/>
  <c r="J94" i="2" s="1"/>
  <c r="D94" i="2"/>
  <c r="T93" i="2"/>
  <c r="O93" i="2"/>
  <c r="F93" i="2"/>
  <c r="J93" i="2" s="1"/>
  <c r="V93" i="2" s="1"/>
  <c r="E93" i="2"/>
  <c r="D93" i="2"/>
  <c r="W92" i="2"/>
  <c r="S92" i="2"/>
  <c r="R92" i="2"/>
  <c r="R46" i="2" s="1"/>
  <c r="Q92" i="2"/>
  <c r="P92" i="2"/>
  <c r="N92" i="2"/>
  <c r="M92" i="2"/>
  <c r="L92" i="2"/>
  <c r="K92" i="2"/>
  <c r="I92" i="2"/>
  <c r="H92" i="2"/>
  <c r="G92" i="2"/>
  <c r="C92" i="2"/>
  <c r="T91" i="2"/>
  <c r="O91" i="2"/>
  <c r="F91" i="2"/>
  <c r="J91" i="2" s="1"/>
  <c r="D91" i="2"/>
  <c r="E91" i="2" s="1"/>
  <c r="T90" i="2"/>
  <c r="T88" i="2" s="1"/>
  <c r="O90" i="2"/>
  <c r="F90" i="2"/>
  <c r="J90" i="2" s="1"/>
  <c r="D90" i="2"/>
  <c r="T89" i="2"/>
  <c r="O89" i="2"/>
  <c r="J89" i="2"/>
  <c r="F89" i="2"/>
  <c r="D89" i="2"/>
  <c r="E89" i="2" s="1"/>
  <c r="U89" i="2" s="1"/>
  <c r="W88" i="2"/>
  <c r="S88" i="2"/>
  <c r="R88" i="2"/>
  <c r="Q88" i="2"/>
  <c r="P88" i="2"/>
  <c r="N88" i="2"/>
  <c r="M88" i="2"/>
  <c r="L88" i="2"/>
  <c r="K88" i="2"/>
  <c r="I88" i="2"/>
  <c r="H88" i="2"/>
  <c r="G88" i="2"/>
  <c r="C88" i="2"/>
  <c r="T87" i="2"/>
  <c r="O87" i="2"/>
  <c r="F87" i="2"/>
  <c r="J87" i="2" s="1"/>
  <c r="V87" i="2" s="1"/>
  <c r="E87" i="2"/>
  <c r="U87" i="2" s="1"/>
  <c r="D87" i="2"/>
  <c r="T86" i="2"/>
  <c r="O86" i="2"/>
  <c r="X86" i="2" s="1"/>
  <c r="F86" i="2"/>
  <c r="J86" i="2" s="1"/>
  <c r="D86" i="2"/>
  <c r="E86" i="2" s="1"/>
  <c r="V85" i="2"/>
  <c r="T85" i="2"/>
  <c r="F85" i="2"/>
  <c r="E85" i="2"/>
  <c r="U85" i="2" s="1"/>
  <c r="D85" i="2"/>
  <c r="X84" i="2"/>
  <c r="V84" i="2"/>
  <c r="T84" i="2"/>
  <c r="F84" i="2"/>
  <c r="D84" i="2"/>
  <c r="E84" i="2" s="1"/>
  <c r="U84" i="2" s="1"/>
  <c r="T83" i="2"/>
  <c r="O83" i="2"/>
  <c r="O82" i="2" s="1"/>
  <c r="F83" i="2"/>
  <c r="D83" i="2"/>
  <c r="E83" i="2" s="1"/>
  <c r="W82" i="2"/>
  <c r="S82" i="2"/>
  <c r="R82" i="2"/>
  <c r="Q82" i="2"/>
  <c r="P82" i="2"/>
  <c r="N82" i="2"/>
  <c r="M82" i="2"/>
  <c r="L82" i="2"/>
  <c r="K82" i="2"/>
  <c r="I82" i="2"/>
  <c r="H82" i="2"/>
  <c r="G82" i="2"/>
  <c r="C82" i="2"/>
  <c r="T81" i="2"/>
  <c r="O81" i="2"/>
  <c r="O80" i="2" s="1"/>
  <c r="F81" i="2"/>
  <c r="D81" i="2"/>
  <c r="W80" i="2"/>
  <c r="S80" i="2"/>
  <c r="R80" i="2"/>
  <c r="Q80" i="2"/>
  <c r="P80" i="2"/>
  <c r="N80" i="2"/>
  <c r="M80" i="2"/>
  <c r="L80" i="2"/>
  <c r="K80" i="2"/>
  <c r="I80" i="2"/>
  <c r="H80" i="2"/>
  <c r="G80" i="2"/>
  <c r="C80" i="2"/>
  <c r="T79" i="2"/>
  <c r="T78" i="2" s="1"/>
  <c r="O79" i="2"/>
  <c r="J79" i="2"/>
  <c r="F79" i="2"/>
  <c r="D79" i="2"/>
  <c r="D78" i="2" s="1"/>
  <c r="W78" i="2"/>
  <c r="S78" i="2"/>
  <c r="R78" i="2"/>
  <c r="Q78" i="2"/>
  <c r="P78" i="2"/>
  <c r="N78" i="2"/>
  <c r="M78" i="2"/>
  <c r="L78" i="2"/>
  <c r="K78" i="2"/>
  <c r="J78" i="2"/>
  <c r="I78" i="2"/>
  <c r="H78" i="2"/>
  <c r="G78" i="2"/>
  <c r="F78" i="2"/>
  <c r="C78" i="2"/>
  <c r="V77" i="2"/>
  <c r="T77" i="2"/>
  <c r="X77" i="2" s="1"/>
  <c r="F77" i="2"/>
  <c r="D77" i="2"/>
  <c r="E77" i="2" s="1"/>
  <c r="U77" i="2" s="1"/>
  <c r="V76" i="2"/>
  <c r="T76" i="2"/>
  <c r="X76" i="2" s="1"/>
  <c r="F76" i="2"/>
  <c r="D76" i="2"/>
  <c r="E76" i="2" s="1"/>
  <c r="U76" i="2" s="1"/>
  <c r="X75" i="2"/>
  <c r="V75" i="2"/>
  <c r="T75" i="2"/>
  <c r="F75" i="2"/>
  <c r="D75" i="2"/>
  <c r="E75" i="2" s="1"/>
  <c r="U75" i="2" s="1"/>
  <c r="V74" i="2"/>
  <c r="T74" i="2"/>
  <c r="F74" i="2"/>
  <c r="E74" i="2"/>
  <c r="U74" i="2" s="1"/>
  <c r="D74" i="2"/>
  <c r="V73" i="2"/>
  <c r="T73" i="2"/>
  <c r="X73" i="2" s="1"/>
  <c r="F73" i="2"/>
  <c r="D73" i="2"/>
  <c r="E73" i="2" s="1"/>
  <c r="W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C72" i="2"/>
  <c r="T71" i="2"/>
  <c r="O71" i="2"/>
  <c r="O69" i="2" s="1"/>
  <c r="J71" i="2"/>
  <c r="F71" i="2"/>
  <c r="D71" i="2"/>
  <c r="E71" i="2" s="1"/>
  <c r="U71" i="2" s="1"/>
  <c r="T70" i="2"/>
  <c r="O70" i="2"/>
  <c r="F70" i="2"/>
  <c r="J70" i="2" s="1"/>
  <c r="D70" i="2"/>
  <c r="W69" i="2"/>
  <c r="S69" i="2"/>
  <c r="R69" i="2"/>
  <c r="Q69" i="2"/>
  <c r="P69" i="2"/>
  <c r="N69" i="2"/>
  <c r="M69" i="2"/>
  <c r="L69" i="2"/>
  <c r="K69" i="2"/>
  <c r="J69" i="2"/>
  <c r="I69" i="2"/>
  <c r="H69" i="2"/>
  <c r="G69" i="2"/>
  <c r="F69" i="2"/>
  <c r="C69" i="2"/>
  <c r="T68" i="2"/>
  <c r="O68" i="2"/>
  <c r="X68" i="2" s="1"/>
  <c r="J68" i="2"/>
  <c r="F68" i="2"/>
  <c r="D68" i="2"/>
  <c r="E68" i="2" s="1"/>
  <c r="U68" i="2" s="1"/>
  <c r="X67" i="2"/>
  <c r="T67" i="2"/>
  <c r="O67" i="2"/>
  <c r="F67" i="2"/>
  <c r="J67" i="2" s="1"/>
  <c r="V67" i="2" s="1"/>
  <c r="E67" i="2"/>
  <c r="U67" i="2" s="1"/>
  <c r="D67" i="2"/>
  <c r="T66" i="2"/>
  <c r="O66" i="2"/>
  <c r="F66" i="2"/>
  <c r="J66" i="2" s="1"/>
  <c r="V66" i="2" s="1"/>
  <c r="E66" i="2"/>
  <c r="D66" i="2"/>
  <c r="T65" i="2"/>
  <c r="O65" i="2"/>
  <c r="X65" i="2" s="1"/>
  <c r="F65" i="2"/>
  <c r="J65" i="2" s="1"/>
  <c r="D65" i="2"/>
  <c r="E65" i="2" s="1"/>
  <c r="T64" i="2"/>
  <c r="X64" i="2" s="1"/>
  <c r="O64" i="2"/>
  <c r="F64" i="2"/>
  <c r="J64" i="2" s="1"/>
  <c r="V64" i="2" s="1"/>
  <c r="E64" i="2"/>
  <c r="U64" i="2" s="1"/>
  <c r="D64" i="2"/>
  <c r="T63" i="2"/>
  <c r="O63" i="2"/>
  <c r="F63" i="2"/>
  <c r="J63" i="2" s="1"/>
  <c r="V63" i="2" s="1"/>
  <c r="E63" i="2"/>
  <c r="D63" i="2"/>
  <c r="T62" i="2"/>
  <c r="O62" i="2"/>
  <c r="X62" i="2" s="1"/>
  <c r="F62" i="2"/>
  <c r="J62" i="2" s="1"/>
  <c r="D62" i="2"/>
  <c r="E62" i="2" s="1"/>
  <c r="T61" i="2"/>
  <c r="O61" i="2"/>
  <c r="F61" i="2"/>
  <c r="J61" i="2" s="1"/>
  <c r="D61" i="2"/>
  <c r="E61" i="2" s="1"/>
  <c r="U61" i="2" s="1"/>
  <c r="T60" i="2"/>
  <c r="O60" i="2"/>
  <c r="F60" i="2"/>
  <c r="J60" i="2" s="1"/>
  <c r="E60" i="2"/>
  <c r="U60" i="2" s="1"/>
  <c r="D60" i="2"/>
  <c r="T59" i="2"/>
  <c r="O59" i="2"/>
  <c r="X59" i="2" s="1"/>
  <c r="F59" i="2"/>
  <c r="J59" i="2" s="1"/>
  <c r="D59" i="2"/>
  <c r="E59" i="2" s="1"/>
  <c r="T58" i="2"/>
  <c r="O58" i="2"/>
  <c r="X58" i="2" s="1"/>
  <c r="J58" i="2"/>
  <c r="V58" i="2" s="1"/>
  <c r="F58" i="2"/>
  <c r="D58" i="2"/>
  <c r="E58" i="2" s="1"/>
  <c r="U58" i="2" s="1"/>
  <c r="T57" i="2"/>
  <c r="O57" i="2"/>
  <c r="F57" i="2"/>
  <c r="J57" i="2" s="1"/>
  <c r="D57" i="2"/>
  <c r="E57" i="2" s="1"/>
  <c r="T56" i="2"/>
  <c r="O56" i="2"/>
  <c r="F56" i="2"/>
  <c r="D56" i="2"/>
  <c r="E56" i="2" s="1"/>
  <c r="T55" i="2"/>
  <c r="O55" i="2"/>
  <c r="X55" i="2" s="1"/>
  <c r="F55" i="2"/>
  <c r="J55" i="2" s="1"/>
  <c r="D55" i="2"/>
  <c r="W54" i="2"/>
  <c r="S54" i="2"/>
  <c r="R54" i="2"/>
  <c r="Q54" i="2"/>
  <c r="P54" i="2"/>
  <c r="N54" i="2"/>
  <c r="M54" i="2"/>
  <c r="L54" i="2"/>
  <c r="K54" i="2"/>
  <c r="I54" i="2"/>
  <c r="H54" i="2"/>
  <c r="G54" i="2"/>
  <c r="C54" i="2"/>
  <c r="T53" i="2"/>
  <c r="O53" i="2"/>
  <c r="J53" i="2"/>
  <c r="V53" i="2" s="1"/>
  <c r="F53" i="2"/>
  <c r="F50" i="2" s="1"/>
  <c r="D53" i="2"/>
  <c r="E53" i="2" s="1"/>
  <c r="U53" i="2" s="1"/>
  <c r="T52" i="2"/>
  <c r="X52" i="2" s="1"/>
  <c r="O52" i="2"/>
  <c r="F52" i="2"/>
  <c r="J52" i="2" s="1"/>
  <c r="D52" i="2"/>
  <c r="E52" i="2" s="1"/>
  <c r="U52" i="2" s="1"/>
  <c r="T51" i="2"/>
  <c r="T50" i="2" s="1"/>
  <c r="O51" i="2"/>
  <c r="O50" i="2" s="1"/>
  <c r="F51" i="2"/>
  <c r="J51" i="2" s="1"/>
  <c r="D51" i="2"/>
  <c r="W50" i="2"/>
  <c r="S50" i="2"/>
  <c r="R50" i="2"/>
  <c r="Q50" i="2"/>
  <c r="P50" i="2"/>
  <c r="N50" i="2"/>
  <c r="M50" i="2"/>
  <c r="L50" i="2"/>
  <c r="K50" i="2"/>
  <c r="I50" i="2"/>
  <c r="H50" i="2"/>
  <c r="G50" i="2"/>
  <c r="C50" i="2"/>
  <c r="T49" i="2"/>
  <c r="O49" i="2"/>
  <c r="F49" i="2"/>
  <c r="J49" i="2" s="1"/>
  <c r="D49" i="2"/>
  <c r="T48" i="2"/>
  <c r="O48" i="2"/>
  <c r="X48" i="2" s="1"/>
  <c r="J48" i="2"/>
  <c r="F48" i="2"/>
  <c r="F47" i="2" s="1"/>
  <c r="D48" i="2"/>
  <c r="E48" i="2" s="1"/>
  <c r="W47" i="2"/>
  <c r="T47" i="2"/>
  <c r="S47" i="2"/>
  <c r="R47" i="2"/>
  <c r="Q47" i="2"/>
  <c r="P47" i="2"/>
  <c r="N47" i="2"/>
  <c r="M47" i="2"/>
  <c r="L47" i="2"/>
  <c r="K47" i="2"/>
  <c r="I47" i="2"/>
  <c r="H47" i="2"/>
  <c r="G47" i="2"/>
  <c r="C47" i="2"/>
  <c r="T45" i="2"/>
  <c r="O45" i="2"/>
  <c r="X45" i="2" s="1"/>
  <c r="F45" i="2"/>
  <c r="J45" i="2" s="1"/>
  <c r="D45" i="2"/>
  <c r="E45" i="2" s="1"/>
  <c r="T44" i="2"/>
  <c r="O44" i="2"/>
  <c r="X44" i="2" s="1"/>
  <c r="J44" i="2"/>
  <c r="F44" i="2"/>
  <c r="D44" i="2"/>
  <c r="E44" i="2" s="1"/>
  <c r="T43" i="2"/>
  <c r="O43" i="2"/>
  <c r="F43" i="2"/>
  <c r="D43" i="2"/>
  <c r="E43" i="2" s="1"/>
  <c r="T42" i="2"/>
  <c r="O42" i="2"/>
  <c r="J42" i="2"/>
  <c r="D42" i="2"/>
  <c r="E42" i="2" s="1"/>
  <c r="U42" i="2" s="1"/>
  <c r="W41" i="2"/>
  <c r="S41" i="2"/>
  <c r="R41" i="2"/>
  <c r="Q41" i="2"/>
  <c r="P41" i="2"/>
  <c r="N41" i="2"/>
  <c r="M41" i="2"/>
  <c r="L41" i="2"/>
  <c r="K41" i="2"/>
  <c r="I41" i="2"/>
  <c r="H41" i="2"/>
  <c r="G41" i="2"/>
  <c r="C41" i="2"/>
  <c r="T40" i="2"/>
  <c r="O40" i="2"/>
  <c r="X40" i="2" s="1"/>
  <c r="F40" i="2"/>
  <c r="J40" i="2" s="1"/>
  <c r="V40" i="2" s="1"/>
  <c r="E40" i="2"/>
  <c r="D40" i="2"/>
  <c r="T39" i="2"/>
  <c r="O39" i="2"/>
  <c r="X39" i="2" s="1"/>
  <c r="F39" i="2"/>
  <c r="D39" i="2"/>
  <c r="E39" i="2" s="1"/>
  <c r="X38" i="2"/>
  <c r="V38" i="2"/>
  <c r="T38" i="2"/>
  <c r="O38" i="2"/>
  <c r="F38" i="2"/>
  <c r="J38" i="2" s="1"/>
  <c r="D38" i="2"/>
  <c r="W37" i="2"/>
  <c r="T37" i="2"/>
  <c r="S37" i="2"/>
  <c r="R37" i="2"/>
  <c r="Q37" i="2"/>
  <c r="P37" i="2"/>
  <c r="N37" i="2"/>
  <c r="M37" i="2"/>
  <c r="L37" i="2"/>
  <c r="K37" i="2"/>
  <c r="I37" i="2"/>
  <c r="H37" i="2"/>
  <c r="G37" i="2"/>
  <c r="C37" i="2"/>
  <c r="T36" i="2"/>
  <c r="O36" i="2"/>
  <c r="F36" i="2"/>
  <c r="J36" i="2" s="1"/>
  <c r="D36" i="2"/>
  <c r="E36" i="2" s="1"/>
  <c r="X35" i="2"/>
  <c r="T35" i="2"/>
  <c r="O35" i="2"/>
  <c r="J35" i="2"/>
  <c r="V35" i="2" s="1"/>
  <c r="F35" i="2"/>
  <c r="D35" i="2"/>
  <c r="T34" i="2"/>
  <c r="O34" i="2"/>
  <c r="X34" i="2" s="1"/>
  <c r="F34" i="2"/>
  <c r="J34" i="2" s="1"/>
  <c r="D34" i="2"/>
  <c r="E34" i="2" s="1"/>
  <c r="T33" i="2"/>
  <c r="O33" i="2"/>
  <c r="O31" i="2" s="1"/>
  <c r="F33" i="2"/>
  <c r="J33" i="2" s="1"/>
  <c r="D33" i="2"/>
  <c r="E33" i="2" s="1"/>
  <c r="U33" i="2" s="1"/>
  <c r="T32" i="2"/>
  <c r="O32" i="2"/>
  <c r="F32" i="2"/>
  <c r="D32" i="2"/>
  <c r="E32" i="2" s="1"/>
  <c r="W31" i="2"/>
  <c r="S31" i="2"/>
  <c r="R31" i="2"/>
  <c r="Q31" i="2"/>
  <c r="P31" i="2"/>
  <c r="N31" i="2"/>
  <c r="M31" i="2"/>
  <c r="L31" i="2"/>
  <c r="K31" i="2"/>
  <c r="I31" i="2"/>
  <c r="H31" i="2"/>
  <c r="G31" i="2"/>
  <c r="C31" i="2"/>
  <c r="T30" i="2"/>
  <c r="O30" i="2"/>
  <c r="X30" i="2" s="1"/>
  <c r="F30" i="2"/>
  <c r="J30" i="2" s="1"/>
  <c r="V30" i="2" s="1"/>
  <c r="E30" i="2"/>
  <c r="D30" i="2"/>
  <c r="T29" i="2"/>
  <c r="O29" i="2"/>
  <c r="F29" i="2"/>
  <c r="J29" i="2" s="1"/>
  <c r="D29" i="2"/>
  <c r="E29" i="2" s="1"/>
  <c r="U29" i="2" s="1"/>
  <c r="X28" i="2"/>
  <c r="T28" i="2"/>
  <c r="O28" i="2"/>
  <c r="J28" i="2"/>
  <c r="V28" i="2" s="1"/>
  <c r="F28" i="2"/>
  <c r="D28" i="2"/>
  <c r="E28" i="2" s="1"/>
  <c r="T27" i="2"/>
  <c r="O27" i="2"/>
  <c r="X27" i="2" s="1"/>
  <c r="F27" i="2"/>
  <c r="J27" i="2" s="1"/>
  <c r="D27" i="2"/>
  <c r="E27" i="2" s="1"/>
  <c r="T26" i="2"/>
  <c r="O26" i="2"/>
  <c r="F26" i="2"/>
  <c r="J26" i="2" s="1"/>
  <c r="D26" i="2"/>
  <c r="E26" i="2" s="1"/>
  <c r="U26" i="2" s="1"/>
  <c r="T25" i="2"/>
  <c r="O25" i="2"/>
  <c r="F25" i="2"/>
  <c r="J25" i="2" s="1"/>
  <c r="D25" i="2"/>
  <c r="E25" i="2" s="1"/>
  <c r="U25" i="2" s="1"/>
  <c r="X24" i="2"/>
  <c r="T24" i="2"/>
  <c r="O24" i="2"/>
  <c r="J24" i="2"/>
  <c r="V24" i="2" s="1"/>
  <c r="F24" i="2"/>
  <c r="D24" i="2"/>
  <c r="E24" i="2" s="1"/>
  <c r="T23" i="2"/>
  <c r="O23" i="2"/>
  <c r="F23" i="2"/>
  <c r="J23" i="2" s="1"/>
  <c r="D23" i="2"/>
  <c r="T22" i="2"/>
  <c r="O22" i="2"/>
  <c r="X22" i="2" s="1"/>
  <c r="F22" i="2"/>
  <c r="J22" i="2" s="1"/>
  <c r="E22" i="2"/>
  <c r="D22" i="2"/>
  <c r="T21" i="2"/>
  <c r="T20" i="2" s="1"/>
  <c r="O21" i="2"/>
  <c r="F21" i="2"/>
  <c r="D21" i="2"/>
  <c r="E21" i="2" s="1"/>
  <c r="W20" i="2"/>
  <c r="S20" i="2"/>
  <c r="R20" i="2"/>
  <c r="Q20" i="2"/>
  <c r="P20" i="2"/>
  <c r="N20" i="2"/>
  <c r="M20" i="2"/>
  <c r="L20" i="2"/>
  <c r="K20" i="2"/>
  <c r="I20" i="2"/>
  <c r="H20" i="2"/>
  <c r="G20" i="2"/>
  <c r="C20" i="2"/>
  <c r="T19" i="2"/>
  <c r="T18" i="2" s="1"/>
  <c r="L19" i="2"/>
  <c r="O19" i="2" s="1"/>
  <c r="F19" i="2"/>
  <c r="F18" i="2" s="1"/>
  <c r="D19" i="2"/>
  <c r="E19" i="2" s="1"/>
  <c r="W18" i="2"/>
  <c r="S18" i="2"/>
  <c r="R18" i="2"/>
  <c r="R17" i="2" s="1"/>
  <c r="R16" i="2" s="1"/>
  <c r="R15" i="2" s="1"/>
  <c r="Q18" i="2"/>
  <c r="P18" i="2"/>
  <c r="O18" i="2"/>
  <c r="N18" i="2"/>
  <c r="M18" i="2"/>
  <c r="L18" i="2"/>
  <c r="K18" i="2"/>
  <c r="K17" i="2" s="1"/>
  <c r="I18" i="2"/>
  <c r="H18" i="2"/>
  <c r="G18" i="2"/>
  <c r="D18" i="2"/>
  <c r="C18" i="2"/>
  <c r="N17" i="2"/>
  <c r="M17" i="2"/>
  <c r="J47" i="2" l="1"/>
  <c r="V48" i="2"/>
  <c r="X89" i="2"/>
  <c r="O88" i="2"/>
  <c r="F161" i="2"/>
  <c r="J162" i="2"/>
  <c r="V162" i="2" s="1"/>
  <c r="X21" i="2"/>
  <c r="V22" i="2"/>
  <c r="V23" i="2"/>
  <c r="U129" i="2"/>
  <c r="W141" i="2"/>
  <c r="W137" i="2" s="1"/>
  <c r="H46" i="2"/>
  <c r="E90" i="2"/>
  <c r="D88" i="2"/>
  <c r="X94" i="2"/>
  <c r="O92" i="2"/>
  <c r="X103" i="2"/>
  <c r="V118" i="2"/>
  <c r="X163" i="2"/>
  <c r="O161" i="2"/>
  <c r="E51" i="2"/>
  <c r="D50" i="2"/>
  <c r="D80" i="2"/>
  <c r="E81" i="2"/>
  <c r="E80" i="2" s="1"/>
  <c r="S17" i="2"/>
  <c r="X23" i="2"/>
  <c r="J56" i="2"/>
  <c r="F54" i="2"/>
  <c r="V68" i="2"/>
  <c r="T80" i="2"/>
  <c r="X81" i="2"/>
  <c r="X80" i="2" s="1"/>
  <c r="V89" i="2"/>
  <c r="O109" i="2"/>
  <c r="X110" i="2"/>
  <c r="X109" i="2" s="1"/>
  <c r="X123" i="2"/>
  <c r="D135" i="2"/>
  <c r="E136" i="2"/>
  <c r="M137" i="2"/>
  <c r="U168" i="2"/>
  <c r="T31" i="2"/>
  <c r="X37" i="2"/>
  <c r="X47" i="2"/>
  <c r="V72" i="2"/>
  <c r="X98" i="2"/>
  <c r="X132" i="2"/>
  <c r="X143" i="2"/>
  <c r="X142" i="2" s="1"/>
  <c r="X149" i="2"/>
  <c r="F155" i="2"/>
  <c r="X166" i="2"/>
  <c r="X168" i="2"/>
  <c r="O20" i="2"/>
  <c r="V25" i="2"/>
  <c r="U28" i="2"/>
  <c r="V29" i="2"/>
  <c r="V36" i="2"/>
  <c r="Q17" i="2"/>
  <c r="O37" i="2"/>
  <c r="I17" i="2"/>
  <c r="V42" i="2"/>
  <c r="K46" i="2"/>
  <c r="O47" i="2"/>
  <c r="S46" i="2"/>
  <c r="X49" i="2"/>
  <c r="V52" i="2"/>
  <c r="X53" i="2"/>
  <c r="X56" i="2"/>
  <c r="X57" i="2"/>
  <c r="V61" i="2"/>
  <c r="X63" i="2"/>
  <c r="X70" i="2"/>
  <c r="F82" i="2"/>
  <c r="E88" i="2"/>
  <c r="V91" i="2"/>
  <c r="X96" i="2"/>
  <c r="V97" i="2"/>
  <c r="E106" i="2"/>
  <c r="X107" i="2"/>
  <c r="V108" i="2"/>
  <c r="D109" i="2"/>
  <c r="X118" i="2"/>
  <c r="U121" i="2"/>
  <c r="X126" i="2"/>
  <c r="X128" i="2"/>
  <c r="V130" i="2"/>
  <c r="U132" i="2"/>
  <c r="V134" i="2"/>
  <c r="V136" i="2"/>
  <c r="V135" i="2" s="1"/>
  <c r="K141" i="2"/>
  <c r="S141" i="2"/>
  <c r="S137" i="2" s="1"/>
  <c r="C141" i="2"/>
  <c r="C137" i="2" s="1"/>
  <c r="U157" i="2"/>
  <c r="J159" i="2"/>
  <c r="U159" i="2" s="1"/>
  <c r="X25" i="2"/>
  <c r="V26" i="2"/>
  <c r="V27" i="2"/>
  <c r="X29" i="2"/>
  <c r="X32" i="2"/>
  <c r="V33" i="2"/>
  <c r="V34" i="2"/>
  <c r="X36" i="2"/>
  <c r="X42" i="2"/>
  <c r="V44" i="2"/>
  <c r="U45" i="2"/>
  <c r="L46" i="2"/>
  <c r="P46" i="2"/>
  <c r="X51" i="2"/>
  <c r="M46" i="2"/>
  <c r="V55" i="2"/>
  <c r="U56" i="2"/>
  <c r="U59" i="2"/>
  <c r="X61" i="2"/>
  <c r="V62" i="2"/>
  <c r="U63" i="2"/>
  <c r="U66" i="2"/>
  <c r="F72" i="2"/>
  <c r="X83" i="2"/>
  <c r="X90" i="2"/>
  <c r="X91" i="2"/>
  <c r="X93" i="2"/>
  <c r="U95" i="2"/>
  <c r="T92" i="2"/>
  <c r="X97" i="2"/>
  <c r="V98" i="2"/>
  <c r="U99" i="2"/>
  <c r="X100" i="2"/>
  <c r="V101" i="2"/>
  <c r="U102" i="2"/>
  <c r="U118" i="2"/>
  <c r="V121" i="2"/>
  <c r="O125" i="2"/>
  <c r="O124" i="2" s="1"/>
  <c r="X130" i="2"/>
  <c r="V131" i="2"/>
  <c r="V132" i="2"/>
  <c r="U133" i="2"/>
  <c r="H141" i="2"/>
  <c r="H137" i="2" s="1"/>
  <c r="H170" i="2" s="1"/>
  <c r="Q141" i="2"/>
  <c r="V146" i="2"/>
  <c r="U149" i="2"/>
  <c r="U150" i="2"/>
  <c r="N141" i="2"/>
  <c r="N137" i="2" s="1"/>
  <c r="N170" i="2" s="1"/>
  <c r="V158" i="2"/>
  <c r="X159" i="2"/>
  <c r="V160" i="2"/>
  <c r="V163" i="2"/>
  <c r="X164" i="2"/>
  <c r="V86" i="2"/>
  <c r="U86" i="2"/>
  <c r="U44" i="2"/>
  <c r="E41" i="2"/>
  <c r="I46" i="2"/>
  <c r="I16" i="2" s="1"/>
  <c r="I15" i="2" s="1"/>
  <c r="N46" i="2"/>
  <c r="V65" i="2"/>
  <c r="U65" i="2"/>
  <c r="V107" i="2"/>
  <c r="V105" i="2" s="1"/>
  <c r="J105" i="2"/>
  <c r="U107" i="2"/>
  <c r="K16" i="2"/>
  <c r="K15" i="2" s="1"/>
  <c r="F20" i="2"/>
  <c r="J21" i="2"/>
  <c r="U27" i="2"/>
  <c r="U36" i="2"/>
  <c r="E38" i="2"/>
  <c r="D37" i="2"/>
  <c r="F37" i="2"/>
  <c r="J39" i="2"/>
  <c r="J43" i="2"/>
  <c r="V43" i="2" s="1"/>
  <c r="V41" i="2" s="1"/>
  <c r="F41" i="2"/>
  <c r="V57" i="2"/>
  <c r="J54" i="2"/>
  <c r="U73" i="2"/>
  <c r="U72" i="2" s="1"/>
  <c r="E72" i="2"/>
  <c r="T72" i="2"/>
  <c r="X74" i="2"/>
  <c r="X72" i="2" s="1"/>
  <c r="V90" i="2"/>
  <c r="U90" i="2"/>
  <c r="V100" i="2"/>
  <c r="U100" i="2"/>
  <c r="E18" i="2"/>
  <c r="U22" i="2"/>
  <c r="D20" i="2"/>
  <c r="E23" i="2"/>
  <c r="U23" i="2" s="1"/>
  <c r="U30" i="2"/>
  <c r="U34" i="2"/>
  <c r="E35" i="2"/>
  <c r="U35" i="2" s="1"/>
  <c r="D31" i="2"/>
  <c r="U40" i="2"/>
  <c r="U152" i="2"/>
  <c r="V152" i="2"/>
  <c r="G46" i="2"/>
  <c r="O78" i="2"/>
  <c r="X79" i="2"/>
  <c r="X78" i="2" s="1"/>
  <c r="V79" i="2"/>
  <c r="V78" i="2" s="1"/>
  <c r="J81" i="2"/>
  <c r="U81" i="2" s="1"/>
  <c r="U80" i="2" s="1"/>
  <c r="F80" i="2"/>
  <c r="V88" i="2"/>
  <c r="F105" i="2"/>
  <c r="X106" i="2"/>
  <c r="T105" i="2"/>
  <c r="X115" i="2"/>
  <c r="T111" i="2"/>
  <c r="T125" i="2"/>
  <c r="T124" i="2" s="1"/>
  <c r="G141" i="2"/>
  <c r="G137" i="2" s="1"/>
  <c r="O144" i="2"/>
  <c r="J155" i="2"/>
  <c r="U166" i="2"/>
  <c r="J167" i="2"/>
  <c r="V167" i="2" s="1"/>
  <c r="F165" i="2"/>
  <c r="X129" i="2"/>
  <c r="X125" i="2" s="1"/>
  <c r="X124" i="2" s="1"/>
  <c r="V129" i="2"/>
  <c r="K137" i="2"/>
  <c r="K170" i="2" s="1"/>
  <c r="V147" i="2"/>
  <c r="U147" i="2"/>
  <c r="G17" i="2"/>
  <c r="G16" i="2" s="1"/>
  <c r="G15" i="2" s="1"/>
  <c r="P17" i="2"/>
  <c r="O41" i="2"/>
  <c r="N16" i="2"/>
  <c r="N15" i="2" s="1"/>
  <c r="H17" i="2"/>
  <c r="H16" i="2" s="1"/>
  <c r="H15" i="2" s="1"/>
  <c r="J19" i="2"/>
  <c r="U24" i="2"/>
  <c r="F31" i="2"/>
  <c r="F17" i="2" s="1"/>
  <c r="E50" i="2"/>
  <c r="U51" i="2"/>
  <c r="U50" i="2" s="1"/>
  <c r="O54" i="2"/>
  <c r="T69" i="2"/>
  <c r="E79" i="2"/>
  <c r="J83" i="2"/>
  <c r="J88" i="2"/>
  <c r="F92" i="2"/>
  <c r="J96" i="2"/>
  <c r="V96" i="2" s="1"/>
  <c r="U110" i="2"/>
  <c r="U109" i="2" s="1"/>
  <c r="X120" i="2"/>
  <c r="V120" i="2"/>
  <c r="Q137" i="2"/>
  <c r="X161" i="2"/>
  <c r="V166" i="2"/>
  <c r="O111" i="2"/>
  <c r="X119" i="2"/>
  <c r="E135" i="2"/>
  <c r="U136" i="2"/>
  <c r="U135" i="2" s="1"/>
  <c r="J145" i="2"/>
  <c r="F144" i="2"/>
  <c r="F141" i="2" s="1"/>
  <c r="V159" i="2"/>
  <c r="V155" i="2" s="1"/>
  <c r="M16" i="2"/>
  <c r="M15" i="2" s="1"/>
  <c r="M170" i="2" s="1"/>
  <c r="L17" i="2"/>
  <c r="L16" i="2" s="1"/>
  <c r="L15" i="2" s="1"/>
  <c r="W17" i="2"/>
  <c r="J37" i="2"/>
  <c r="J41" i="2"/>
  <c r="C17" i="2"/>
  <c r="X19" i="2"/>
  <c r="X18" i="2" s="1"/>
  <c r="E20" i="2"/>
  <c r="X26" i="2"/>
  <c r="X20" i="2" s="1"/>
  <c r="J32" i="2"/>
  <c r="X33" i="2"/>
  <c r="X31" i="2" s="1"/>
  <c r="U43" i="2"/>
  <c r="U41" i="2" s="1"/>
  <c r="X43" i="2"/>
  <c r="V45" i="2"/>
  <c r="C46" i="2"/>
  <c r="E49" i="2"/>
  <c r="U49" i="2" s="1"/>
  <c r="D47" i="2"/>
  <c r="V51" i="2"/>
  <c r="V50" i="2" s="1"/>
  <c r="J50" i="2"/>
  <c r="Q46" i="2"/>
  <c r="Q16" i="2" s="1"/>
  <c r="Q15" i="2" s="1"/>
  <c r="V56" i="2"/>
  <c r="U57" i="2"/>
  <c r="X60" i="2"/>
  <c r="V60" i="2"/>
  <c r="U62" i="2"/>
  <c r="D69" i="2"/>
  <c r="E70" i="2"/>
  <c r="X71" i="2"/>
  <c r="X69" i="2" s="1"/>
  <c r="V71" i="2"/>
  <c r="X85" i="2"/>
  <c r="T82" i="2"/>
  <c r="U91" i="2"/>
  <c r="J92" i="2"/>
  <c r="E94" i="2"/>
  <c r="U94" i="2" s="1"/>
  <c r="D92" i="2"/>
  <c r="X95" i="2"/>
  <c r="V95" i="2"/>
  <c r="U97" i="2"/>
  <c r="U104" i="2"/>
  <c r="V110" i="2"/>
  <c r="V109" i="2" s="1"/>
  <c r="F111" i="2"/>
  <c r="D111" i="2"/>
  <c r="E113" i="2"/>
  <c r="U123" i="2"/>
  <c r="X136" i="2"/>
  <c r="X135" i="2" s="1"/>
  <c r="R137" i="2"/>
  <c r="R170" i="2" s="1"/>
  <c r="X147" i="2"/>
  <c r="U158" i="2"/>
  <c r="E161" i="2"/>
  <c r="X41" i="2"/>
  <c r="E47" i="2"/>
  <c r="D54" i="2"/>
  <c r="T54" i="2"/>
  <c r="E92" i="2"/>
  <c r="E126" i="2"/>
  <c r="D125" i="2"/>
  <c r="D124" i="2" s="1"/>
  <c r="I141" i="2"/>
  <c r="I137" i="2" s="1"/>
  <c r="D144" i="2"/>
  <c r="T144" i="2"/>
  <c r="U146" i="2"/>
  <c r="U154" i="2"/>
  <c r="D155" i="2"/>
  <c r="O155" i="2"/>
  <c r="X156" i="2"/>
  <c r="X155" i="2" s="1"/>
  <c r="V161" i="2"/>
  <c r="X165" i="2"/>
  <c r="D41" i="2"/>
  <c r="T41" i="2"/>
  <c r="W46" i="2"/>
  <c r="U48" i="2"/>
  <c r="U47" i="2" s="1"/>
  <c r="V49" i="2"/>
  <c r="V47" i="2" s="1"/>
  <c r="E55" i="2"/>
  <c r="V59" i="2"/>
  <c r="X66" i="2"/>
  <c r="V70" i="2"/>
  <c r="V69" i="2" s="1"/>
  <c r="D72" i="2"/>
  <c r="D82" i="2"/>
  <c r="E82" i="2"/>
  <c r="X87" i="2"/>
  <c r="F88" i="2"/>
  <c r="F46" i="2" s="1"/>
  <c r="U93" i="2"/>
  <c r="V94" i="2"/>
  <c r="V92" i="2" s="1"/>
  <c r="X101" i="2"/>
  <c r="O105" i="2"/>
  <c r="X108" i="2"/>
  <c r="V119" i="2"/>
  <c r="V111" i="2" s="1"/>
  <c r="F125" i="2"/>
  <c r="F124" i="2" s="1"/>
  <c r="J126" i="2"/>
  <c r="F140" i="2"/>
  <c r="E145" i="2"/>
  <c r="V149" i="2"/>
  <c r="U151" i="2"/>
  <c r="V153" i="2"/>
  <c r="E156" i="2"/>
  <c r="T155" i="2"/>
  <c r="U160" i="2"/>
  <c r="J161" i="2"/>
  <c r="U162" i="2"/>
  <c r="U161" i="2" s="1"/>
  <c r="U167" i="2"/>
  <c r="V128" i="2"/>
  <c r="L141" i="2"/>
  <c r="L137" i="2" s="1"/>
  <c r="L170" i="2" s="1"/>
  <c r="P141" i="2"/>
  <c r="P137" i="2" s="1"/>
  <c r="X148" i="2"/>
  <c r="X144" i="2" s="1"/>
  <c r="X141" i="2" s="1"/>
  <c r="X137" i="2" s="1"/>
  <c r="D165" i="2"/>
  <c r="T165" i="2"/>
  <c r="V168" i="2"/>
  <c r="U169" i="2"/>
  <c r="X92" i="2" l="1"/>
  <c r="X54" i="2"/>
  <c r="O46" i="2"/>
  <c r="D17" i="2"/>
  <c r="U106" i="2"/>
  <c r="U105" i="2" s="1"/>
  <c r="E105" i="2"/>
  <c r="X88" i="2"/>
  <c r="X111" i="2"/>
  <c r="S16" i="2"/>
  <c r="S15" i="2" s="1"/>
  <c r="S170" i="2" s="1"/>
  <c r="T141" i="2"/>
  <c r="T137" i="2" s="1"/>
  <c r="D141" i="2"/>
  <c r="D137" i="2" s="1"/>
  <c r="T46" i="2"/>
  <c r="V54" i="2"/>
  <c r="E31" i="2"/>
  <c r="O141" i="2"/>
  <c r="O137" i="2" s="1"/>
  <c r="U88" i="2"/>
  <c r="X50" i="2"/>
  <c r="U156" i="2"/>
  <c r="U155" i="2" s="1"/>
  <c r="E155" i="2"/>
  <c r="F16" i="2"/>
  <c r="F15" i="2" s="1"/>
  <c r="J17" i="2"/>
  <c r="J20" i="2"/>
  <c r="V21" i="2"/>
  <c r="V20" i="2" s="1"/>
  <c r="U21" i="2"/>
  <c r="U20" i="2" s="1"/>
  <c r="J125" i="2"/>
  <c r="J124" i="2" s="1"/>
  <c r="V126" i="2"/>
  <c r="V125" i="2" s="1"/>
  <c r="V124" i="2" s="1"/>
  <c r="U55" i="2"/>
  <c r="U54" i="2" s="1"/>
  <c r="E54" i="2"/>
  <c r="U126" i="2"/>
  <c r="U125" i="2" s="1"/>
  <c r="U124" i="2" s="1"/>
  <c r="E125" i="2"/>
  <c r="E124" i="2" s="1"/>
  <c r="X82" i="2"/>
  <c r="V145" i="2"/>
  <c r="V144" i="2" s="1"/>
  <c r="J144" i="2"/>
  <c r="J82" i="2"/>
  <c r="V83" i="2"/>
  <c r="V82" i="2" s="1"/>
  <c r="U83" i="2"/>
  <c r="U82" i="2" s="1"/>
  <c r="J18" i="2"/>
  <c r="V19" i="2"/>
  <c r="V18" i="2" s="1"/>
  <c r="X105" i="2"/>
  <c r="U38" i="2"/>
  <c r="E37" i="2"/>
  <c r="U145" i="2"/>
  <c r="U144" i="2" s="1"/>
  <c r="E144" i="2"/>
  <c r="E141" i="2" s="1"/>
  <c r="E137" i="2" s="1"/>
  <c r="I170" i="2"/>
  <c r="E69" i="2"/>
  <c r="E46" i="2" s="1"/>
  <c r="U70" i="2"/>
  <c r="U69" i="2" s="1"/>
  <c r="F139" i="2"/>
  <c r="F138" i="2" s="1"/>
  <c r="F137" i="2" s="1"/>
  <c r="F170" i="2" s="1"/>
  <c r="J140" i="2"/>
  <c r="D46" i="2"/>
  <c r="D16" i="2" s="1"/>
  <c r="D15" i="2" s="1"/>
  <c r="D170" i="2" s="1"/>
  <c r="J31" i="2"/>
  <c r="V32" i="2"/>
  <c r="V31" i="2" s="1"/>
  <c r="C16" i="2"/>
  <c r="C15" i="2" s="1"/>
  <c r="C170" i="2" s="1"/>
  <c r="E17" i="2"/>
  <c r="U32" i="2"/>
  <c r="U31" i="2" s="1"/>
  <c r="V165" i="2"/>
  <c r="U79" i="2"/>
  <c r="U78" i="2" s="1"/>
  <c r="E78" i="2"/>
  <c r="U165" i="2"/>
  <c r="V81" i="2"/>
  <c r="V80" i="2" s="1"/>
  <c r="V46" i="2" s="1"/>
  <c r="J80" i="2"/>
  <c r="J46" i="2" s="1"/>
  <c r="U19" i="2"/>
  <c r="U18" i="2" s="1"/>
  <c r="V39" i="2"/>
  <c r="V37" i="2" s="1"/>
  <c r="U39" i="2"/>
  <c r="U96" i="2"/>
  <c r="U92" i="2" s="1"/>
  <c r="U113" i="2"/>
  <c r="U111" i="2" s="1"/>
  <c r="E111" i="2"/>
  <c r="W16" i="2"/>
  <c r="W15" i="2" s="1"/>
  <c r="W170" i="2" s="1"/>
  <c r="J165" i="2"/>
  <c r="Q170" i="2"/>
  <c r="T17" i="2"/>
  <c r="T16" i="2" s="1"/>
  <c r="T15" i="2" s="1"/>
  <c r="T170" i="2" s="1"/>
  <c r="P16" i="2"/>
  <c r="P15" i="2" s="1"/>
  <c r="P170" i="2" s="1"/>
  <c r="G170" i="2"/>
  <c r="O17" i="2"/>
  <c r="U37" i="2" l="1"/>
  <c r="V141" i="2"/>
  <c r="X46" i="2"/>
  <c r="U46" i="2"/>
  <c r="X17" i="2"/>
  <c r="O16" i="2"/>
  <c r="O15" i="2" s="1"/>
  <c r="O170" i="2" s="1"/>
  <c r="U141" i="2"/>
  <c r="E16" i="2"/>
  <c r="E15" i="2" s="1"/>
  <c r="U17" i="2"/>
  <c r="J141" i="2"/>
  <c r="J139" i="2"/>
  <c r="J138" i="2" s="1"/>
  <c r="J137" i="2" s="1"/>
  <c r="J170" i="2" s="1"/>
  <c r="V140" i="2"/>
  <c r="V139" i="2" s="1"/>
  <c r="V138" i="2" s="1"/>
  <c r="V137" i="2" s="1"/>
  <c r="U140" i="2"/>
  <c r="U139" i="2" s="1"/>
  <c r="U138" i="2" s="1"/>
  <c r="J16" i="2"/>
  <c r="J15" i="2" s="1"/>
  <c r="V17" i="2"/>
  <c r="V16" i="2" s="1"/>
  <c r="V15" i="2" s="1"/>
  <c r="E170" i="2"/>
  <c r="U16" i="2" l="1"/>
  <c r="U15" i="2" s="1"/>
  <c r="X16" i="2"/>
  <c r="X15" i="2" s="1"/>
  <c r="X170" i="2" s="1"/>
  <c r="U137" i="2"/>
  <c r="U170" i="2" s="1"/>
  <c r="V170" i="2"/>
  <c r="U82" i="1" l="1"/>
  <c r="P82" i="1"/>
  <c r="Y82" i="1" s="1"/>
  <c r="K82" i="1"/>
  <c r="W82" i="1" s="1"/>
  <c r="E82" i="1"/>
  <c r="F82" i="1" s="1"/>
  <c r="U81" i="1"/>
  <c r="P81" i="1"/>
  <c r="Y81" i="1" s="1"/>
  <c r="K81" i="1"/>
  <c r="W81" i="1" s="1"/>
  <c r="E81" i="1"/>
  <c r="F81" i="1" s="1"/>
  <c r="U80" i="1"/>
  <c r="P80" i="1"/>
  <c r="K80" i="1"/>
  <c r="W80" i="1" s="1"/>
  <c r="E80" i="1"/>
  <c r="F80" i="1" s="1"/>
  <c r="V80" i="1" s="1"/>
  <c r="U79" i="1"/>
  <c r="P79" i="1"/>
  <c r="K79" i="1"/>
  <c r="W79" i="1" s="1"/>
  <c r="E79" i="1"/>
  <c r="F79" i="1" s="1"/>
  <c r="V79" i="1" s="1"/>
  <c r="U78" i="1"/>
  <c r="P78" i="1"/>
  <c r="Y78" i="1" s="1"/>
  <c r="K78" i="1"/>
  <c r="W78" i="1" s="1"/>
  <c r="E78" i="1"/>
  <c r="F78" i="1" s="1"/>
  <c r="U77" i="1"/>
  <c r="P77" i="1"/>
  <c r="Y77" i="1" s="1"/>
  <c r="K77" i="1"/>
  <c r="W77" i="1" s="1"/>
  <c r="E77" i="1"/>
  <c r="F77" i="1" s="1"/>
  <c r="U76" i="1"/>
  <c r="P76" i="1"/>
  <c r="Y76" i="1" s="1"/>
  <c r="K76" i="1"/>
  <c r="W76" i="1" s="1"/>
  <c r="E76" i="1"/>
  <c r="F76" i="1" s="1"/>
  <c r="V76" i="1" s="1"/>
  <c r="U75" i="1"/>
  <c r="U74" i="1" s="1"/>
  <c r="U73" i="1" s="1"/>
  <c r="P75" i="1"/>
  <c r="K75" i="1"/>
  <c r="W75" i="1" s="1"/>
  <c r="E75" i="1"/>
  <c r="F75" i="1" s="1"/>
  <c r="X74" i="1"/>
  <c r="X73" i="1" s="1"/>
  <c r="T74" i="1"/>
  <c r="T73" i="1" s="1"/>
  <c r="S74" i="1"/>
  <c r="R74" i="1"/>
  <c r="Q74" i="1"/>
  <c r="Q73" i="1" s="1"/>
  <c r="P74" i="1"/>
  <c r="O74" i="1"/>
  <c r="N74" i="1"/>
  <c r="M74" i="1"/>
  <c r="M73" i="1" s="1"/>
  <c r="L74" i="1"/>
  <c r="L73" i="1" s="1"/>
  <c r="J74" i="1"/>
  <c r="I74" i="1"/>
  <c r="I73" i="1" s="1"/>
  <c r="H74" i="1"/>
  <c r="H73" i="1" s="1"/>
  <c r="G74" i="1"/>
  <c r="E74" i="1"/>
  <c r="E73" i="1" s="1"/>
  <c r="D74" i="1"/>
  <c r="D73" i="1" s="1"/>
  <c r="S73" i="1"/>
  <c r="R73" i="1"/>
  <c r="O73" i="1"/>
  <c r="N73" i="1"/>
  <c r="J73" i="1"/>
  <c r="G73" i="1"/>
  <c r="U72" i="1"/>
  <c r="P72" i="1"/>
  <c r="K72" i="1"/>
  <c r="W72" i="1" s="1"/>
  <c r="E72" i="1"/>
  <c r="F72" i="1" s="1"/>
  <c r="V72" i="1" s="1"/>
  <c r="W71" i="1"/>
  <c r="U71" i="1"/>
  <c r="P71" i="1"/>
  <c r="K71" i="1"/>
  <c r="E71" i="1"/>
  <c r="F71" i="1" s="1"/>
  <c r="V71" i="1" s="1"/>
  <c r="U70" i="1"/>
  <c r="P70" i="1"/>
  <c r="Y70" i="1" s="1"/>
  <c r="K70" i="1"/>
  <c r="W70" i="1" s="1"/>
  <c r="E70" i="1"/>
  <c r="F70" i="1" s="1"/>
  <c r="U69" i="1"/>
  <c r="P69" i="1"/>
  <c r="Y69" i="1" s="1"/>
  <c r="K69" i="1"/>
  <c r="W69" i="1" s="1"/>
  <c r="E69" i="1"/>
  <c r="F69" i="1" s="1"/>
  <c r="U68" i="1"/>
  <c r="P68" i="1"/>
  <c r="Y68" i="1" s="1"/>
  <c r="K68" i="1"/>
  <c r="W68" i="1" s="1"/>
  <c r="E68" i="1"/>
  <c r="F68" i="1" s="1"/>
  <c r="U67" i="1"/>
  <c r="P67" i="1"/>
  <c r="Y67" i="1" s="1"/>
  <c r="K67" i="1"/>
  <c r="W67" i="1" s="1"/>
  <c r="E67" i="1"/>
  <c r="F67" i="1" s="1"/>
  <c r="W66" i="1"/>
  <c r="U66" i="1"/>
  <c r="P66" i="1"/>
  <c r="K66" i="1"/>
  <c r="E66" i="1"/>
  <c r="F66" i="1" s="1"/>
  <c r="V66" i="1" s="1"/>
  <c r="U65" i="1"/>
  <c r="U64" i="1" s="1"/>
  <c r="P65" i="1"/>
  <c r="K65" i="1"/>
  <c r="E65" i="1"/>
  <c r="F65" i="1" s="1"/>
  <c r="X64" i="1"/>
  <c r="T64" i="1"/>
  <c r="S64" i="1"/>
  <c r="R64" i="1"/>
  <c r="Q64" i="1"/>
  <c r="P64" i="1"/>
  <c r="O64" i="1"/>
  <c r="N64" i="1"/>
  <c r="M64" i="1"/>
  <c r="L64" i="1"/>
  <c r="J64" i="1"/>
  <c r="I64" i="1"/>
  <c r="H64" i="1"/>
  <c r="G64" i="1"/>
  <c r="E64" i="1"/>
  <c r="D64" i="1"/>
  <c r="U63" i="1"/>
  <c r="P63" i="1"/>
  <c r="K63" i="1"/>
  <c r="W63" i="1" s="1"/>
  <c r="F63" i="1"/>
  <c r="V63" i="1" s="1"/>
  <c r="E63" i="1"/>
  <c r="T62" i="1"/>
  <c r="S62" i="1"/>
  <c r="R62" i="1"/>
  <c r="Q62" i="1"/>
  <c r="O62" i="1"/>
  <c r="N62" i="1"/>
  <c r="M62" i="1"/>
  <c r="L62" i="1"/>
  <c r="J62" i="1"/>
  <c r="I62" i="1"/>
  <c r="H62" i="1"/>
  <c r="G62" i="1"/>
  <c r="D62" i="1"/>
  <c r="U61" i="1"/>
  <c r="P61" i="1"/>
  <c r="K61" i="1"/>
  <c r="E61" i="1"/>
  <c r="F61" i="1" s="1"/>
  <c r="V61" i="1" s="1"/>
  <c r="T60" i="1"/>
  <c r="S60" i="1"/>
  <c r="R60" i="1"/>
  <c r="Q60" i="1"/>
  <c r="O60" i="1"/>
  <c r="N60" i="1"/>
  <c r="M60" i="1"/>
  <c r="L60" i="1"/>
  <c r="J60" i="1"/>
  <c r="I60" i="1"/>
  <c r="H60" i="1"/>
  <c r="G60" i="1"/>
  <c r="K60" i="1" s="1"/>
  <c r="D60" i="1"/>
  <c r="W59" i="1"/>
  <c r="U59" i="1"/>
  <c r="Y59" i="1" s="1"/>
  <c r="P59" i="1"/>
  <c r="K59" i="1"/>
  <c r="E59" i="1"/>
  <c r="F59" i="1" s="1"/>
  <c r="V59" i="1" s="1"/>
  <c r="U58" i="1"/>
  <c r="P58" i="1"/>
  <c r="K58" i="1"/>
  <c r="E58" i="1"/>
  <c r="F58" i="1" s="1"/>
  <c r="U57" i="1"/>
  <c r="P57" i="1"/>
  <c r="Y57" i="1" s="1"/>
  <c r="K57" i="1"/>
  <c r="W57" i="1" s="1"/>
  <c r="E57" i="1"/>
  <c r="F57" i="1" s="1"/>
  <c r="U56" i="1"/>
  <c r="P56" i="1"/>
  <c r="Y56" i="1" s="1"/>
  <c r="K56" i="1"/>
  <c r="E56" i="1"/>
  <c r="F56" i="1" s="1"/>
  <c r="W55" i="1"/>
  <c r="U55" i="1"/>
  <c r="Y55" i="1" s="1"/>
  <c r="P55" i="1"/>
  <c r="K55" i="1"/>
  <c r="E55" i="1"/>
  <c r="F55" i="1" s="1"/>
  <c r="V55" i="1" s="1"/>
  <c r="U54" i="1"/>
  <c r="P54" i="1"/>
  <c r="K54" i="1"/>
  <c r="E54" i="1"/>
  <c r="F54" i="1" s="1"/>
  <c r="U53" i="1"/>
  <c r="P53" i="1"/>
  <c r="K53" i="1"/>
  <c r="W53" i="1" s="1"/>
  <c r="E53" i="1"/>
  <c r="X52" i="1"/>
  <c r="U52" i="1"/>
  <c r="T52" i="1"/>
  <c r="S52" i="1"/>
  <c r="R52" i="1"/>
  <c r="Q52" i="1"/>
  <c r="O52" i="1"/>
  <c r="N52" i="1"/>
  <c r="M52" i="1"/>
  <c r="L52" i="1"/>
  <c r="J52" i="1"/>
  <c r="I52" i="1"/>
  <c r="H52" i="1"/>
  <c r="G52" i="1"/>
  <c r="D52" i="1"/>
  <c r="U51" i="1"/>
  <c r="P51" i="1"/>
  <c r="K51" i="1"/>
  <c r="W51" i="1" s="1"/>
  <c r="E51" i="1"/>
  <c r="F51" i="1" s="1"/>
  <c r="V51" i="1" s="1"/>
  <c r="U50" i="1"/>
  <c r="P50" i="1"/>
  <c r="Y50" i="1" s="1"/>
  <c r="K50" i="1"/>
  <c r="W50" i="1" s="1"/>
  <c r="F50" i="1"/>
  <c r="E50" i="1"/>
  <c r="U49" i="1"/>
  <c r="U48" i="1" s="1"/>
  <c r="P49" i="1"/>
  <c r="P48" i="1" s="1"/>
  <c r="Y48" i="1" s="1"/>
  <c r="K49" i="1"/>
  <c r="E49" i="1"/>
  <c r="E48" i="1" s="1"/>
  <c r="X48" i="1"/>
  <c r="T48" i="1"/>
  <c r="S48" i="1"/>
  <c r="R48" i="1"/>
  <c r="Q48" i="1"/>
  <c r="O48" i="1"/>
  <c r="N48" i="1"/>
  <c r="M48" i="1"/>
  <c r="L48" i="1"/>
  <c r="J48" i="1"/>
  <c r="I48" i="1"/>
  <c r="H48" i="1"/>
  <c r="G48" i="1"/>
  <c r="D48" i="1"/>
  <c r="U47" i="1"/>
  <c r="P47" i="1"/>
  <c r="K47" i="1"/>
  <c r="E47" i="1"/>
  <c r="F47" i="1" s="1"/>
  <c r="Y46" i="1"/>
  <c r="U46" i="1"/>
  <c r="U45" i="1" s="1"/>
  <c r="P46" i="1"/>
  <c r="K46" i="1"/>
  <c r="K45" i="1" s="1"/>
  <c r="E46" i="1"/>
  <c r="X45" i="1"/>
  <c r="T45" i="1"/>
  <c r="S45" i="1"/>
  <c r="R45" i="1"/>
  <c r="Q45" i="1"/>
  <c r="O45" i="1"/>
  <c r="N45" i="1"/>
  <c r="M45" i="1"/>
  <c r="L45" i="1"/>
  <c r="J45" i="1"/>
  <c r="I45" i="1"/>
  <c r="H45" i="1"/>
  <c r="G45" i="1"/>
  <c r="D45" i="1"/>
  <c r="U44" i="1"/>
  <c r="P44" i="1"/>
  <c r="K44" i="1"/>
  <c r="E44" i="1"/>
  <c r="F44" i="1" s="1"/>
  <c r="V44" i="1" s="1"/>
  <c r="T43" i="1"/>
  <c r="S43" i="1"/>
  <c r="R43" i="1"/>
  <c r="Q43" i="1"/>
  <c r="U43" i="1" s="1"/>
  <c r="O43" i="1"/>
  <c r="N43" i="1"/>
  <c r="M43" i="1"/>
  <c r="L43" i="1"/>
  <c r="J43" i="1"/>
  <c r="I43" i="1"/>
  <c r="E43" i="1" s="1"/>
  <c r="F43" i="1" s="1"/>
  <c r="V43" i="1" s="1"/>
  <c r="H43" i="1"/>
  <c r="G43" i="1"/>
  <c r="K43" i="1" s="1"/>
  <c r="D43" i="1"/>
  <c r="U42" i="1"/>
  <c r="P42" i="1"/>
  <c r="Y42" i="1" s="1"/>
  <c r="K42" i="1"/>
  <c r="F42" i="1"/>
  <c r="V42" i="1" s="1"/>
  <c r="E42" i="1"/>
  <c r="U41" i="1"/>
  <c r="U40" i="1" s="1"/>
  <c r="P41" i="1"/>
  <c r="K41" i="1"/>
  <c r="W41" i="1" s="1"/>
  <c r="E41" i="1"/>
  <c r="F41" i="1" s="1"/>
  <c r="F40" i="1" s="1"/>
  <c r="X40" i="1"/>
  <c r="T40" i="1"/>
  <c r="S40" i="1"/>
  <c r="R40" i="1"/>
  <c r="Q40" i="1"/>
  <c r="O40" i="1"/>
  <c r="N40" i="1"/>
  <c r="M40" i="1"/>
  <c r="L40" i="1"/>
  <c r="J40" i="1"/>
  <c r="I40" i="1"/>
  <c r="H40" i="1"/>
  <c r="G40" i="1"/>
  <c r="E40" i="1"/>
  <c r="D40" i="1"/>
  <c r="U39" i="1"/>
  <c r="Y39" i="1" s="1"/>
  <c r="P39" i="1"/>
  <c r="K39" i="1"/>
  <c r="W39" i="1" s="1"/>
  <c r="E39" i="1"/>
  <c r="F39" i="1" s="1"/>
  <c r="Y38" i="1"/>
  <c r="U38" i="1"/>
  <c r="P38" i="1"/>
  <c r="P37" i="1" s="1"/>
  <c r="K38" i="1"/>
  <c r="E38" i="1"/>
  <c r="F38" i="1" s="1"/>
  <c r="X37" i="1"/>
  <c r="T37" i="1"/>
  <c r="S37" i="1"/>
  <c r="R37" i="1"/>
  <c r="Q37" i="1"/>
  <c r="O37" i="1"/>
  <c r="N37" i="1"/>
  <c r="M37" i="1"/>
  <c r="L37" i="1"/>
  <c r="J37" i="1"/>
  <c r="I37" i="1"/>
  <c r="H37" i="1"/>
  <c r="G37" i="1"/>
  <c r="D37" i="1"/>
  <c r="U36" i="1"/>
  <c r="P36" i="1"/>
  <c r="K36" i="1"/>
  <c r="W36" i="1" s="1"/>
  <c r="F36" i="1"/>
  <c r="E36" i="1"/>
  <c r="U35" i="1"/>
  <c r="P35" i="1"/>
  <c r="Y35" i="1" s="1"/>
  <c r="K35" i="1"/>
  <c r="E35" i="1"/>
  <c r="F35" i="1" s="1"/>
  <c r="U34" i="1"/>
  <c r="P34" i="1"/>
  <c r="K34" i="1"/>
  <c r="E34" i="1"/>
  <c r="F34" i="1" s="1"/>
  <c r="V34" i="1" s="1"/>
  <c r="U33" i="1"/>
  <c r="P33" i="1"/>
  <c r="K33" i="1"/>
  <c r="E33" i="1"/>
  <c r="F33" i="1" s="1"/>
  <c r="V33" i="1" s="1"/>
  <c r="U32" i="1"/>
  <c r="P32" i="1"/>
  <c r="K32" i="1"/>
  <c r="E32" i="1"/>
  <c r="F32" i="1" s="1"/>
  <c r="V32" i="1" s="1"/>
  <c r="U31" i="1"/>
  <c r="P31" i="1"/>
  <c r="K31" i="1"/>
  <c r="W31" i="1" s="1"/>
  <c r="E31" i="1"/>
  <c r="F31" i="1" s="1"/>
  <c r="V31" i="1" s="1"/>
  <c r="U30" i="1"/>
  <c r="P30" i="1"/>
  <c r="K30" i="1"/>
  <c r="W30" i="1" s="1"/>
  <c r="F30" i="1"/>
  <c r="V30" i="1" s="1"/>
  <c r="E30" i="1"/>
  <c r="U29" i="1"/>
  <c r="P29" i="1"/>
  <c r="K29" i="1"/>
  <c r="W29" i="1" s="1"/>
  <c r="E29" i="1"/>
  <c r="F29" i="1" s="1"/>
  <c r="U28" i="1"/>
  <c r="P28" i="1"/>
  <c r="K28" i="1"/>
  <c r="W28" i="1" s="1"/>
  <c r="F28" i="1"/>
  <c r="E28" i="1"/>
  <c r="T27" i="1"/>
  <c r="S27" i="1"/>
  <c r="R27" i="1"/>
  <c r="Q27" i="1"/>
  <c r="O27" i="1"/>
  <c r="N27" i="1"/>
  <c r="N21" i="1" s="1"/>
  <c r="N20" i="1" s="1"/>
  <c r="N19" i="1" s="1"/>
  <c r="N18" i="1" s="1"/>
  <c r="N83" i="1" s="1"/>
  <c r="M27" i="1"/>
  <c r="L27" i="1"/>
  <c r="J27" i="1"/>
  <c r="I27" i="1"/>
  <c r="H27" i="1"/>
  <c r="G27" i="1"/>
  <c r="D27" i="1"/>
  <c r="U26" i="1"/>
  <c r="P26" i="1"/>
  <c r="K26" i="1"/>
  <c r="E26" i="1"/>
  <c r="F26" i="1" s="1"/>
  <c r="V26" i="1" s="1"/>
  <c r="U25" i="1"/>
  <c r="P25" i="1"/>
  <c r="K25" i="1"/>
  <c r="W25" i="1" s="1"/>
  <c r="F25" i="1"/>
  <c r="V25" i="1" s="1"/>
  <c r="E25" i="1"/>
  <c r="T24" i="1"/>
  <c r="S24" i="1"/>
  <c r="R24" i="1"/>
  <c r="Q24" i="1"/>
  <c r="O24" i="1"/>
  <c r="N24" i="1"/>
  <c r="M24" i="1"/>
  <c r="L24" i="1"/>
  <c r="J24" i="1"/>
  <c r="I24" i="1"/>
  <c r="H24" i="1"/>
  <c r="G24" i="1"/>
  <c r="D24" i="1"/>
  <c r="U23" i="1"/>
  <c r="U22" i="1" s="1"/>
  <c r="P23" i="1"/>
  <c r="Y23" i="1" s="1"/>
  <c r="K23" i="1"/>
  <c r="K22" i="1" s="1"/>
  <c r="E23" i="1"/>
  <c r="F23" i="1" s="1"/>
  <c r="X22" i="1"/>
  <c r="X21" i="1" s="1"/>
  <c r="X20" i="1" s="1"/>
  <c r="X19" i="1" s="1"/>
  <c r="X18" i="1" s="1"/>
  <c r="X83" i="1" s="1"/>
  <c r="T22" i="1"/>
  <c r="T21" i="1" s="1"/>
  <c r="T20" i="1" s="1"/>
  <c r="T19" i="1" s="1"/>
  <c r="T18" i="1" s="1"/>
  <c r="T83" i="1" s="1"/>
  <c r="S22" i="1"/>
  <c r="S21" i="1" s="1"/>
  <c r="S20" i="1" s="1"/>
  <c r="S19" i="1" s="1"/>
  <c r="S18" i="1" s="1"/>
  <c r="S83" i="1" s="1"/>
  <c r="R22" i="1"/>
  <c r="Q22" i="1"/>
  <c r="O22" i="1"/>
  <c r="N22" i="1"/>
  <c r="M22" i="1"/>
  <c r="L22" i="1"/>
  <c r="L21" i="1" s="1"/>
  <c r="L20" i="1" s="1"/>
  <c r="L19" i="1" s="1"/>
  <c r="L18" i="1" s="1"/>
  <c r="L83" i="1" s="1"/>
  <c r="J22" i="1"/>
  <c r="J21" i="1" s="1"/>
  <c r="J20" i="1" s="1"/>
  <c r="J19" i="1" s="1"/>
  <c r="J18" i="1" s="1"/>
  <c r="J83" i="1" s="1"/>
  <c r="I22" i="1"/>
  <c r="H22" i="1"/>
  <c r="G22" i="1"/>
  <c r="F22" i="1"/>
  <c r="E22" i="1"/>
  <c r="D22" i="1"/>
  <c r="R21" i="1"/>
  <c r="R20" i="1" s="1"/>
  <c r="R19" i="1" s="1"/>
  <c r="R18" i="1" s="1"/>
  <c r="R83" i="1" s="1"/>
  <c r="G21" i="1"/>
  <c r="G20" i="1" s="1"/>
  <c r="G19" i="1" s="1"/>
  <c r="G18" i="1" s="1"/>
  <c r="G83" i="1" s="1"/>
  <c r="E27" i="1" l="1"/>
  <c r="F27" i="1" s="1"/>
  <c r="U37" i="1"/>
  <c r="Y37" i="1" s="1"/>
  <c r="Y44" i="1"/>
  <c r="K48" i="1"/>
  <c r="V50" i="1"/>
  <c r="W56" i="1"/>
  <c r="O21" i="1"/>
  <c r="O20" i="1" s="1"/>
  <c r="O19" i="1" s="1"/>
  <c r="O18" i="1" s="1"/>
  <c r="O83" i="1" s="1"/>
  <c r="Y61" i="1"/>
  <c r="U62" i="1"/>
  <c r="Y65" i="1"/>
  <c r="Y66" i="1"/>
  <c r="V70" i="1"/>
  <c r="Y72" i="1"/>
  <c r="Y75" i="1"/>
  <c r="V77" i="1"/>
  <c r="Y80" i="1"/>
  <c r="Y25" i="1"/>
  <c r="W26" i="1"/>
  <c r="P27" i="1"/>
  <c r="U27" i="1"/>
  <c r="Y31" i="1"/>
  <c r="W32" i="1"/>
  <c r="W33" i="1"/>
  <c r="V35" i="1"/>
  <c r="H21" i="1"/>
  <c r="H20" i="1" s="1"/>
  <c r="H19" i="1" s="1"/>
  <c r="H18" i="1" s="1"/>
  <c r="H83" i="1" s="1"/>
  <c r="Y41" i="1"/>
  <c r="W42" i="1"/>
  <c r="W40" i="1" s="1"/>
  <c r="W46" i="1"/>
  <c r="K24" i="1"/>
  <c r="P24" i="1"/>
  <c r="U24" i="1"/>
  <c r="Y26" i="1"/>
  <c r="V28" i="1"/>
  <c r="V29" i="1"/>
  <c r="Y33" i="1"/>
  <c r="W34" i="1"/>
  <c r="W35" i="1"/>
  <c r="V36" i="1"/>
  <c r="E37" i="1"/>
  <c r="K37" i="1"/>
  <c r="V39" i="1"/>
  <c r="P40" i="1"/>
  <c r="Y40" i="1" s="1"/>
  <c r="W44" i="1"/>
  <c r="F49" i="1"/>
  <c r="F48" i="1" s="1"/>
  <c r="Y51" i="1"/>
  <c r="Y53" i="1"/>
  <c r="V57" i="1"/>
  <c r="Y58" i="1"/>
  <c r="W61" i="1"/>
  <c r="E62" i="1"/>
  <c r="F62" i="1" s="1"/>
  <c r="V62" i="1" s="1"/>
  <c r="V67" i="1"/>
  <c r="Y71" i="1"/>
  <c r="Y79" i="1"/>
  <c r="V81" i="1"/>
  <c r="W24" i="1"/>
  <c r="F53" i="1"/>
  <c r="E52" i="1"/>
  <c r="W74" i="1"/>
  <c r="W73" i="1" s="1"/>
  <c r="D21" i="1"/>
  <c r="D20" i="1" s="1"/>
  <c r="D19" i="1" s="1"/>
  <c r="D18" i="1" s="1"/>
  <c r="D83" i="1" s="1"/>
  <c r="M21" i="1"/>
  <c r="M20" i="1" s="1"/>
  <c r="M19" i="1" s="1"/>
  <c r="M18" i="1" s="1"/>
  <c r="M83" i="1" s="1"/>
  <c r="Q21" i="1"/>
  <c r="Q20" i="1" s="1"/>
  <c r="Q19" i="1" s="1"/>
  <c r="Q18" i="1" s="1"/>
  <c r="Q83" i="1" s="1"/>
  <c r="V23" i="1"/>
  <c r="V22" i="1" s="1"/>
  <c r="W23" i="1"/>
  <c r="W22" i="1" s="1"/>
  <c r="Y28" i="1"/>
  <c r="Y30" i="1"/>
  <c r="Y32" i="1"/>
  <c r="Y34" i="1"/>
  <c r="Y36" i="1"/>
  <c r="K40" i="1"/>
  <c r="Y64" i="1"/>
  <c r="K64" i="1"/>
  <c r="W65" i="1"/>
  <c r="W64" i="1" s="1"/>
  <c r="Y29" i="1"/>
  <c r="V41" i="1"/>
  <c r="V40" i="1" s="1"/>
  <c r="F46" i="1"/>
  <c r="E45" i="1"/>
  <c r="Y47" i="1"/>
  <c r="P45" i="1"/>
  <c r="Y45" i="1" s="1"/>
  <c r="Y54" i="1"/>
  <c r="P52" i="1"/>
  <c r="Y52" i="1" s="1"/>
  <c r="P22" i="1"/>
  <c r="K27" i="1"/>
  <c r="W27" i="1" s="1"/>
  <c r="Y27" i="1"/>
  <c r="V75" i="1"/>
  <c r="F74" i="1"/>
  <c r="F73" i="1" s="1"/>
  <c r="I21" i="1"/>
  <c r="I20" i="1" s="1"/>
  <c r="I19" i="1" s="1"/>
  <c r="I18" i="1" s="1"/>
  <c r="I83" i="1" s="1"/>
  <c r="E24" i="1"/>
  <c r="E21" i="1" s="1"/>
  <c r="E20" i="1" s="1"/>
  <c r="E19" i="1" s="1"/>
  <c r="E18" i="1" s="1"/>
  <c r="E83" i="1" s="1"/>
  <c r="V38" i="1"/>
  <c r="V37" i="1" s="1"/>
  <c r="F37" i="1"/>
  <c r="W38" i="1"/>
  <c r="W37" i="1" s="1"/>
  <c r="W47" i="1"/>
  <c r="W45" i="1" s="1"/>
  <c r="V49" i="1"/>
  <c r="V48" i="1" s="1"/>
  <c r="W54" i="1"/>
  <c r="W58" i="1"/>
  <c r="W49" i="1"/>
  <c r="W48" i="1" s="1"/>
  <c r="K52" i="1"/>
  <c r="E60" i="1"/>
  <c r="F60" i="1" s="1"/>
  <c r="V60" i="1" s="1"/>
  <c r="P60" i="1"/>
  <c r="U60" i="1"/>
  <c r="U21" i="1" s="1"/>
  <c r="U20" i="1" s="1"/>
  <c r="U19" i="1" s="1"/>
  <c r="U18" i="1" s="1"/>
  <c r="U83" i="1" s="1"/>
  <c r="K62" i="1"/>
  <c r="P62" i="1"/>
  <c r="Y62" i="1" s="1"/>
  <c r="P73" i="1"/>
  <c r="Y73" i="1" s="1"/>
  <c r="Y74" i="1"/>
  <c r="K74" i="1"/>
  <c r="K73" i="1" s="1"/>
  <c r="P43" i="1"/>
  <c r="Y43" i="1" s="1"/>
  <c r="V47" i="1"/>
  <c r="Y49" i="1"/>
  <c r="V54" i="1"/>
  <c r="V56" i="1"/>
  <c r="V58" i="1"/>
  <c r="Y63" i="1"/>
  <c r="V68" i="1"/>
  <c r="V65" i="1"/>
  <c r="F64" i="1"/>
  <c r="V69" i="1"/>
  <c r="V78" i="1"/>
  <c r="V82" i="1"/>
  <c r="W52" i="1" l="1"/>
  <c r="K21" i="1"/>
  <c r="K20" i="1" s="1"/>
  <c r="K19" i="1" s="1"/>
  <c r="K18" i="1" s="1"/>
  <c r="K83" i="1" s="1"/>
  <c r="V74" i="1"/>
  <c r="V73" i="1" s="1"/>
  <c r="Y24" i="1"/>
  <c r="Y60" i="1"/>
  <c r="V46" i="1"/>
  <c r="V45" i="1" s="1"/>
  <c r="F45" i="1"/>
  <c r="F24" i="1"/>
  <c r="V64" i="1"/>
  <c r="W60" i="1"/>
  <c r="P21" i="1"/>
  <c r="Y22" i="1"/>
  <c r="W43" i="1"/>
  <c r="V53" i="1"/>
  <c r="V52" i="1" s="1"/>
  <c r="F52" i="1"/>
  <c r="W62" i="1"/>
  <c r="V27" i="1"/>
  <c r="W21" i="1" l="1"/>
  <c r="W20" i="1" s="1"/>
  <c r="W19" i="1" s="1"/>
  <c r="W18" i="1" s="1"/>
  <c r="W83" i="1" s="1"/>
  <c r="Y21" i="1"/>
  <c r="P20" i="1"/>
  <c r="V24" i="1"/>
  <c r="V21" i="1" s="1"/>
  <c r="V20" i="1" s="1"/>
  <c r="V19" i="1" s="1"/>
  <c r="V18" i="1" s="1"/>
  <c r="V83" i="1" s="1"/>
  <c r="F21" i="1"/>
  <c r="F20" i="1" s="1"/>
  <c r="F19" i="1" s="1"/>
  <c r="F18" i="1" s="1"/>
  <c r="F83" i="1" s="1"/>
  <c r="Y20" i="1" l="1"/>
  <c r="P19" i="1"/>
  <c r="Y19" i="1" l="1"/>
  <c r="P18" i="1"/>
  <c r="P83" i="1" l="1"/>
  <c r="Y83" i="1" s="1"/>
  <c r="Y18" i="1"/>
</calcChain>
</file>

<file path=xl/sharedStrings.xml><?xml version="1.0" encoding="utf-8"?>
<sst xmlns="http://schemas.openxmlformats.org/spreadsheetml/2006/main" count="538" uniqueCount="248">
  <si>
    <t>FAR 1-A</t>
  </si>
  <si>
    <t>STATEMENT OF APPROPRIATIONS, ALLOTMENTS, OBLIGATIONS, DISBURSEMENTS AND BALANCES</t>
  </si>
  <si>
    <t>As at the Quarter Ending December 31, 2019</t>
  </si>
  <si>
    <t>Department:</t>
  </si>
  <si>
    <t>Department of Environment and Natural Resources (DENR)</t>
  </si>
  <si>
    <t>Agency:</t>
  </si>
  <si>
    <t>Mines and Geo-Sciences Bureau</t>
  </si>
  <si>
    <t>X</t>
  </si>
  <si>
    <t>Automatic Appropriations</t>
  </si>
  <si>
    <t>Operating Unit:</t>
  </si>
  <si>
    <t>REGIONAL OFFICE NO. VI</t>
  </si>
  <si>
    <t>Supplemental Appropriations</t>
  </si>
  <si>
    <t xml:space="preserve">Organization Code </t>
  </si>
  <si>
    <t>10 003 0100006</t>
  </si>
  <si>
    <t>Fund Cluster:</t>
  </si>
  <si>
    <t>03 Special Account - Locally Funded/Domestic Grants Fund</t>
  </si>
  <si>
    <t>(e.g. UACS Fund Cluster: 01-Regular Agency Fund, 02-Foreign Assisted Projects Fund, 03-Special Account-Locally Funded/Domestic Grants Fund, and 04-Special Account-Foreign Assisted/Foreign Grants Fund)</t>
  </si>
  <si>
    <t>Particulars</t>
  </si>
  <si>
    <t>UACS CODE</t>
  </si>
  <si>
    <t>Appropriations</t>
  </si>
  <si>
    <t>Allotments</t>
  </si>
  <si>
    <t>Obligations</t>
  </si>
  <si>
    <t>Disbursements</t>
  </si>
  <si>
    <t>Balances</t>
  </si>
  <si>
    <t>Authorized Appropriations</t>
  </si>
  <si>
    <t>Adjustments (Reductions,
Modifications/
Augmentations)</t>
  </si>
  <si>
    <t>Adjusted Appropriations</t>
  </si>
  <si>
    <t>Allotments Received</t>
  </si>
  <si>
    <t>Transfer To</t>
  </si>
  <si>
    <t>Transfer From</t>
  </si>
  <si>
    <t>Adjusted Allotments</t>
  </si>
  <si>
    <t>1st Quarter Ending    Mar 31</t>
  </si>
  <si>
    <t>2nd Quarter Ending    June 30</t>
  </si>
  <si>
    <t>3rd Quarter Ending    Sept. 30</t>
  </si>
  <si>
    <t>4th Quarter Ending Dec. 30</t>
  </si>
  <si>
    <t>TOTAL</t>
  </si>
  <si>
    <t>Unreleased
Appropriations</t>
  </si>
  <si>
    <t>Unobligated Allotments</t>
  </si>
  <si>
    <t>Unpaid Obligations
(15-20)=(23+24)</t>
  </si>
  <si>
    <t>1</t>
  </si>
  <si>
    <t>2</t>
  </si>
  <si>
    <t>3</t>
  </si>
  <si>
    <t>4</t>
  </si>
  <si>
    <t>5=(3+4)</t>
  </si>
  <si>
    <t>6</t>
  </si>
  <si>
    <t>7</t>
  </si>
  <si>
    <t>8</t>
  </si>
  <si>
    <t>9</t>
  </si>
  <si>
    <t>10=[{6+(-)7}
-8+9]</t>
  </si>
  <si>
    <t>11</t>
  </si>
  <si>
    <t>12</t>
  </si>
  <si>
    <t>13</t>
  </si>
  <si>
    <t>14</t>
  </si>
  <si>
    <t>15=(11+12+13+14)</t>
  </si>
  <si>
    <t>16</t>
  </si>
  <si>
    <t>17</t>
  </si>
  <si>
    <t>18</t>
  </si>
  <si>
    <t>19</t>
  </si>
  <si>
    <t>20=(16+17+18+19)</t>
  </si>
  <si>
    <t>21=(5-10)</t>
  </si>
  <si>
    <t>22=(10-15)</t>
  </si>
  <si>
    <t>23</t>
  </si>
  <si>
    <t>24</t>
  </si>
  <si>
    <t>B. AUTOMATIC APPROPRIATIONS</t>
  </si>
  <si>
    <t>Special Accounts in the General Fund</t>
  </si>
  <si>
    <t>Mines and Geosciences Bureau</t>
  </si>
  <si>
    <t>Maintenance and Other Operating Expenses</t>
  </si>
  <si>
    <t>Traveling Expenses</t>
  </si>
  <si>
    <t>Traveling Expenses - Local</t>
  </si>
  <si>
    <t>Training and Scholarship Expenses</t>
  </si>
  <si>
    <t>ICT Training Expenses</t>
  </si>
  <si>
    <t>Training Expenses</t>
  </si>
  <si>
    <t>Supplies and Materials Expenses</t>
  </si>
  <si>
    <t>ICT Office Supplies</t>
  </si>
  <si>
    <t>Office Supplies Expenses</t>
  </si>
  <si>
    <t xml:space="preserve">Medical, Dental and Laboratory Supplies </t>
  </si>
  <si>
    <t>Fuel, Oil and Lubricants Expenses</t>
  </si>
  <si>
    <t>Office Equipment</t>
  </si>
  <si>
    <t xml:space="preserve">Information and Communication Technology </t>
  </si>
  <si>
    <t xml:space="preserve">Semi-Expendable Furniture, Fixtures and </t>
  </si>
  <si>
    <t>Furniture and Fixtures</t>
  </si>
  <si>
    <t>Other Supplies and Materials Expenses</t>
  </si>
  <si>
    <t>Utility Expenses</t>
  </si>
  <si>
    <t>Water Expenses</t>
  </si>
  <si>
    <t>Electricity Expenses</t>
  </si>
  <si>
    <t>Communication Expenses</t>
  </si>
  <si>
    <t>Mobile</t>
  </si>
  <si>
    <t>Internet Subscription Expenses</t>
  </si>
  <si>
    <t xml:space="preserve">Survey, Research, Exploration and Development </t>
  </si>
  <si>
    <t>Survey Expenses</t>
  </si>
  <si>
    <t>Professional Services</t>
  </si>
  <si>
    <t>Consultancy Services</t>
  </si>
  <si>
    <t>Other Professional Services</t>
  </si>
  <si>
    <t>General Services</t>
  </si>
  <si>
    <t>Janitorial Services</t>
  </si>
  <si>
    <t>Security Services</t>
  </si>
  <si>
    <t>Other General Services</t>
  </si>
  <si>
    <t>Repairs and Maintenance</t>
  </si>
  <si>
    <t>Communication Networks</t>
  </si>
  <si>
    <t>Buildings</t>
  </si>
  <si>
    <t>Technical and Scientific Equipment</t>
  </si>
  <si>
    <t>Motor Vehicles</t>
  </si>
  <si>
    <t>Semi-Expendable Furniture, Fixtures and Books -Furniture and Fixtures</t>
  </si>
  <si>
    <t>Taxes, Insurance Premiums and Other Fees</t>
  </si>
  <si>
    <t>Fidelity Bond Premiums</t>
  </si>
  <si>
    <t>Labor and Wages</t>
  </si>
  <si>
    <t>Other Maintenance and Operating Expenses</t>
  </si>
  <si>
    <t>Advertising Expenses</t>
  </si>
  <si>
    <t>Printing and Publication Expenses</t>
  </si>
  <si>
    <t>Representation Expenses</t>
  </si>
  <si>
    <t>Transportation and Delivery Expenses</t>
  </si>
  <si>
    <t>Rents - Motor Vehicles</t>
  </si>
  <si>
    <t>ICT Software Subscription</t>
  </si>
  <si>
    <t>Other Subscription Expenses</t>
  </si>
  <si>
    <t>Capital Outlay</t>
  </si>
  <si>
    <t>Property, Plant and Equipment Outlay</t>
  </si>
  <si>
    <t>Printing Equipment</t>
  </si>
  <si>
    <t>ICT Software</t>
  </si>
  <si>
    <t>GRAND TOTAL</t>
  </si>
  <si>
    <t>This report was generated using the Unified Reporting System on 07/10/2019 03:10  version.FAR1A.1.3</t>
  </si>
  <si>
    <t>FAR No. 1-A</t>
  </si>
  <si>
    <t>SUMMARY OF APPROPRIATIONS, ALLOTMENTS, OBLIGATIONS, DISBURSEMENTS AND BALANCES  BY OBJECT OF EXPENDITURES</t>
  </si>
  <si>
    <t>As of the Quarter Ending December 31, 2019</t>
  </si>
  <si>
    <t xml:space="preserve">Department : </t>
  </si>
  <si>
    <t>Current Year Appropriations</t>
  </si>
  <si>
    <t xml:space="preserve">Agency : </t>
  </si>
  <si>
    <t>Operating Unit : Central Office</t>
  </si>
  <si>
    <t>Continuing Appropriations</t>
  </si>
  <si>
    <t xml:space="preserve">Organization Code (UACS) : </t>
  </si>
  <si>
    <t xml:space="preserve">Funding Source Code (as clustered) : </t>
  </si>
  <si>
    <t>01 - Regular Agency Fund</t>
  </si>
  <si>
    <t>Appropriation</t>
  </si>
  <si>
    <t>Current Year Obligations</t>
  </si>
  <si>
    <t>Current Year Disbursements</t>
  </si>
  <si>
    <t xml:space="preserve">Authorized Appropriation </t>
  </si>
  <si>
    <t>Adjusted Total Allotments</t>
  </si>
  <si>
    <t>1st Quarter Ending March 31</t>
  </si>
  <si>
    <t>2nd Quarter Ending June 30</t>
  </si>
  <si>
    <t>3rd Quarter Ending Sept. 30</t>
  </si>
  <si>
    <t>4th Quarter Ending Dec. 31</t>
  </si>
  <si>
    <t>Total</t>
  </si>
  <si>
    <t>Unreleased Appropriations</t>
  </si>
  <si>
    <t>Unobligated Allotment</t>
  </si>
  <si>
    <t>Unpaid Obligations</t>
  </si>
  <si>
    <t>Due and Demandable</t>
  </si>
  <si>
    <t>Not Yet Due and Demandable</t>
  </si>
  <si>
    <t>SUMMARY</t>
  </si>
  <si>
    <t>A. AGENCY SPECIFIC BUDGET</t>
  </si>
  <si>
    <t>Personnel Services</t>
  </si>
  <si>
    <t>Salaries and Wages</t>
  </si>
  <si>
    <t>Basic Salary - Civilian</t>
  </si>
  <si>
    <t>Other Compensation</t>
  </si>
  <si>
    <t>PERA - Civilian</t>
  </si>
  <si>
    <t>Representation Allowance (RA)</t>
  </si>
  <si>
    <t>Transportation Allowance (TA)</t>
  </si>
  <si>
    <t>Clothing/Uniform Allowance - Civilian</t>
  </si>
  <si>
    <t>Subsistence Allowance - Magna Carta Benefits for Science and Technology under R.A. 8439</t>
  </si>
  <si>
    <t>Laundry Allowance - Magna Carta Benefits for Science and Technology under R.A. 8439</t>
  </si>
  <si>
    <t>Honoraria - Civilian</t>
  </si>
  <si>
    <t>Overtime Pay</t>
  </si>
  <si>
    <t>Bonus - Civilian</t>
  </si>
  <si>
    <t xml:space="preserve">Cash Gift - Civilian </t>
  </si>
  <si>
    <t>Other Bonuses and Allowances</t>
  </si>
  <si>
    <t>Collective Negotiation Agreement Incentive - Civilian</t>
  </si>
  <si>
    <t xml:space="preserve">Productivity Enhancement Incentive - Civilian </t>
  </si>
  <si>
    <t>Peformance Based Bonus - Civilian</t>
  </si>
  <si>
    <t>Mid-Year Bonus - Civilian</t>
  </si>
  <si>
    <t>Anniversary Bonus - Civilian</t>
  </si>
  <si>
    <t>Personnel Benefit Contributions</t>
  </si>
  <si>
    <t>Pag-IBIG - Civilian</t>
  </si>
  <si>
    <t>PhilHealth - Civilian</t>
  </si>
  <si>
    <t>ECIP - Civilian</t>
  </si>
  <si>
    <t>Other Personnel Benefits</t>
  </si>
  <si>
    <t>Terminal Leave Benefits - Civilian</t>
  </si>
  <si>
    <t>Loyalty Award-Civilian</t>
  </si>
  <si>
    <t>5010499015</t>
  </si>
  <si>
    <t>Lump-sum for Step Increments - Length of Service</t>
  </si>
  <si>
    <t>Traveling Expenses - Foreign</t>
  </si>
  <si>
    <t xml:space="preserve">    ICT Training Expenses</t>
  </si>
  <si>
    <t>Scholarship Grants/Expenses</t>
  </si>
  <si>
    <t xml:space="preserve">    ICT Office Supplies</t>
  </si>
  <si>
    <t>Accountable Forms Expenses</t>
  </si>
  <si>
    <t>Medical, Dental and Laboratory Supplies Expenses</t>
  </si>
  <si>
    <t xml:space="preserve">    Information and Communications Technology Equipment</t>
  </si>
  <si>
    <t>Communications Equipment</t>
  </si>
  <si>
    <t>Disaster Response and Rescue Equipment</t>
  </si>
  <si>
    <t>Other Machinery and Equipment</t>
  </si>
  <si>
    <t>Postage and Courier Services</t>
  </si>
  <si>
    <t>Landline</t>
  </si>
  <si>
    <t>Cable, Satellite, Telegraph and Radio Expenses</t>
  </si>
  <si>
    <t>Survey, Research, Exploration and Development Expenses</t>
  </si>
  <si>
    <t>Confidential, Intelligence and Extraordinary Expenses</t>
  </si>
  <si>
    <t>Extraordinary and Miscellaneous Expenses</t>
  </si>
  <si>
    <t>Legal Services</t>
  </si>
  <si>
    <t>Auditing Services</t>
  </si>
  <si>
    <t xml:space="preserve">    ICT Consultancy Services</t>
  </si>
  <si>
    <t>Machinery</t>
  </si>
  <si>
    <t xml:space="preserve">    Information and Communication Technology Equipment</t>
  </si>
  <si>
    <t>Medical Equipment</t>
  </si>
  <si>
    <t>Watercrafts</t>
  </si>
  <si>
    <t>Taxes, Duties and Licenses</t>
  </si>
  <si>
    <t>Insurance Expenses</t>
  </si>
  <si>
    <t>Rents - Building and Structures</t>
  </si>
  <si>
    <t>Rents- ICT Machinery and Equipment</t>
  </si>
  <si>
    <t>Membership Dues and Contributions to Organizations</t>
  </si>
  <si>
    <t>Cloud Computing Service</t>
  </si>
  <si>
    <t xml:space="preserve">       Other Subscription Expenses</t>
  </si>
  <si>
    <t>50604040 01</t>
  </si>
  <si>
    <t xml:space="preserve">     Office Equipment</t>
  </si>
  <si>
    <t>50604050 02</t>
  </si>
  <si>
    <t xml:space="preserve">     Information and Communication Technology Equipment</t>
  </si>
  <si>
    <t>50604050 03</t>
  </si>
  <si>
    <t xml:space="preserve">     Printing Equipment</t>
  </si>
  <si>
    <t>50604050 12</t>
  </si>
  <si>
    <t xml:space="preserve">     Technical and Scientific Equipment</t>
  </si>
  <si>
    <t>50604050 14</t>
  </si>
  <si>
    <t xml:space="preserve">     ICT Software</t>
  </si>
  <si>
    <t>50604050 15</t>
  </si>
  <si>
    <t xml:space="preserve">     Motor Vehicles</t>
  </si>
  <si>
    <t>50604060 01</t>
  </si>
  <si>
    <t xml:space="preserve">    Furniture and Fixtures</t>
  </si>
  <si>
    <t>50604070 01</t>
  </si>
  <si>
    <t>Retirement and Life Insurance Premiums</t>
  </si>
  <si>
    <t>C. SPECIAL PURPOSE FUNDS</t>
  </si>
  <si>
    <t>Pension and Gratuity Fund</t>
  </si>
  <si>
    <t>Terminal Leave Benefits-Civilian</t>
  </si>
  <si>
    <t>Miscellaneous and Personnel Benefis Fund</t>
  </si>
  <si>
    <t>Hazard Duty Pay - Civilian</t>
  </si>
  <si>
    <t>5010211002</t>
  </si>
  <si>
    <t>Other Personnel Benefits (SRI)</t>
  </si>
  <si>
    <t>Grand Total</t>
  </si>
  <si>
    <t>This report was generated using the Unified Reporting System on 09/10/2019 11:10  version.FAR1A.1.3</t>
  </si>
  <si>
    <t>Certified Correct:</t>
  </si>
  <si>
    <t>Recommended by:</t>
  </si>
  <si>
    <t>By Authority of the Acting Director:</t>
  </si>
  <si>
    <t>Budget Officer</t>
  </si>
  <si>
    <t>This report was generated using the Unified Reporting System on 12/04/2019 09:34</t>
  </si>
  <si>
    <t>Contingent Fund</t>
  </si>
  <si>
    <t>01102402</t>
  </si>
  <si>
    <t>Capital Outlays</t>
  </si>
  <si>
    <t>RHEA MARIE T. SOLIN</t>
  </si>
  <si>
    <t xml:space="preserve"> Accountant III</t>
  </si>
  <si>
    <t>GLENN L. UMIPIG</t>
  </si>
  <si>
    <t>CECILIA OCHAVO-SAYCON</t>
  </si>
  <si>
    <t>Chief, Financial and Admin. Division</t>
  </si>
  <si>
    <t>RAUL A. LAPUT</t>
  </si>
  <si>
    <t>Officer-In-Charge</t>
  </si>
  <si>
    <t>Office of the Regional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</si>
</sst>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;[Black]\(#,##0\);\-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SansSerif"/>
      <family val="2"/>
    </font>
    <font>
      <b/>
      <sz val="8"/>
      <color rgb="FF000000"/>
      <name val="SansSerif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2" applyFont="1" applyFill="1" applyAlignment="1" applyProtection="1">
      <alignment wrapText="1"/>
      <protection locked="0"/>
    </xf>
    <xf numFmtId="0" fontId="2" fillId="2" borderId="0" xfId="2" applyFont="1" applyFill="1" applyAlignment="1" applyProtection="1">
      <alignment horizontal="center" vertical="center" wrapText="1"/>
      <protection locked="0"/>
    </xf>
    <xf numFmtId="165" fontId="2" fillId="2" borderId="0" xfId="2" applyNumberFormat="1" applyFont="1" applyFill="1" applyAlignment="1" applyProtection="1">
      <alignment wrapText="1"/>
      <protection locked="0"/>
    </xf>
    <xf numFmtId="0" fontId="2" fillId="0" borderId="0" xfId="2" applyFont="1"/>
    <xf numFmtId="0" fontId="3" fillId="2" borderId="0" xfId="2" applyFont="1" applyFill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5" fillId="2" borderId="0" xfId="2" applyFont="1" applyFill="1" applyAlignment="1">
      <alignment vertical="center"/>
    </xf>
    <xf numFmtId="165" fontId="5" fillId="2" borderId="0" xfId="2" applyNumberFormat="1" applyFont="1" applyFill="1" applyAlignment="1">
      <alignment vertical="center" wrapText="1"/>
    </xf>
    <xf numFmtId="0" fontId="1" fillId="0" borderId="0" xfId="2"/>
    <xf numFmtId="0" fontId="0" fillId="2" borderId="0" xfId="2" applyFont="1" applyFill="1" applyAlignment="1" applyProtection="1">
      <alignment wrapText="1"/>
      <protection locked="0"/>
    </xf>
    <xf numFmtId="0" fontId="6" fillId="2" borderId="1" xfId="2" applyFont="1" applyFill="1" applyBorder="1" applyAlignment="1">
      <alignment horizontal="center" vertical="top" wrapText="1"/>
    </xf>
    <xf numFmtId="0" fontId="2" fillId="2" borderId="0" xfId="2" applyFont="1" applyFill="1" applyProtection="1">
      <protection locked="0"/>
    </xf>
    <xf numFmtId="0" fontId="7" fillId="2" borderId="0" xfId="2" applyFont="1" applyFill="1" applyAlignment="1">
      <alignment vertical="center" wrapText="1"/>
    </xf>
    <xf numFmtId="0" fontId="6" fillId="2" borderId="1" xfId="2" applyFont="1" applyFill="1" applyBorder="1" applyAlignment="1">
      <alignment vertical="top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 applyProtection="1">
      <alignment vertical="center" wrapText="1"/>
      <protection locked="0"/>
    </xf>
    <xf numFmtId="43" fontId="3" fillId="2" borderId="1" xfId="1" applyFont="1" applyFill="1" applyBorder="1" applyAlignment="1">
      <alignment vertical="center" wrapText="1"/>
    </xf>
    <xf numFmtId="0" fontId="8" fillId="2" borderId="0" xfId="2" applyFont="1" applyFill="1" applyAlignment="1" applyProtection="1">
      <alignment horizontal="right" vertical="center" wrapText="1"/>
      <protection locked="0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9" fillId="2" borderId="0" xfId="2" applyFont="1" applyFill="1" applyAlignment="1" applyProtection="1">
      <alignment vertical="center" wrapText="1"/>
      <protection locked="0"/>
    </xf>
    <xf numFmtId="43" fontId="10" fillId="2" borderId="1" xfId="1" applyFont="1" applyFill="1" applyBorder="1" applyAlignment="1">
      <alignment vertical="center" wrapText="1"/>
    </xf>
    <xf numFmtId="0" fontId="9" fillId="2" borderId="0" xfId="2" applyFont="1" applyFill="1" applyAlignment="1" applyProtection="1">
      <alignment horizontal="right" vertical="center" wrapText="1"/>
      <protection locked="0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3" fillId="2" borderId="3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9" fillId="2" borderId="0" xfId="2" applyFont="1" applyFill="1" applyAlignment="1" applyProtection="1">
      <alignment horizontal="left" vertical="center" wrapText="1"/>
      <protection locked="0"/>
    </xf>
    <xf numFmtId="0" fontId="10" fillId="2" borderId="1" xfId="2" applyFont="1" applyFill="1" applyBorder="1" applyAlignment="1">
      <alignment vertical="center" wrapText="1"/>
    </xf>
    <xf numFmtId="43" fontId="10" fillId="2" borderId="1" xfId="1" applyFont="1" applyFill="1" applyBorder="1" applyAlignment="1">
      <alignment horizontal="right" vertical="center" wrapText="1"/>
    </xf>
    <xf numFmtId="0" fontId="9" fillId="0" borderId="0" xfId="2" applyFont="1" applyAlignment="1">
      <alignment horizontal="left" vertical="center"/>
    </xf>
    <xf numFmtId="43" fontId="3" fillId="2" borderId="1" xfId="1" applyFont="1" applyFill="1" applyBorder="1" applyAlignment="1">
      <alignment horizontal="right" vertical="center" wrapText="1"/>
    </xf>
    <xf numFmtId="43" fontId="10" fillId="3" borderId="1" xfId="1" applyFont="1" applyFill="1" applyBorder="1" applyAlignment="1">
      <alignment vertical="center" wrapText="1"/>
    </xf>
    <xf numFmtId="165" fontId="3" fillId="2" borderId="1" xfId="3" applyNumberFormat="1" applyFont="1" applyFill="1" applyBorder="1" applyAlignment="1">
      <alignment vertical="center" wrapText="1"/>
    </xf>
    <xf numFmtId="0" fontId="11" fillId="2" borderId="0" xfId="2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165" fontId="11" fillId="2" borderId="0" xfId="2" applyNumberFormat="1" applyFont="1" applyFill="1" applyAlignment="1">
      <alignment vertical="center" wrapText="1"/>
    </xf>
    <xf numFmtId="0" fontId="12" fillId="2" borderId="0" xfId="2" applyFont="1" applyFill="1" applyAlignment="1">
      <alignment vertical="center" wrapText="1"/>
    </xf>
    <xf numFmtId="0" fontId="2" fillId="2" borderId="0" xfId="2" applyFont="1" applyFill="1" applyAlignment="1" applyProtection="1">
      <alignment vertical="center" wrapText="1"/>
      <protection locked="0"/>
    </xf>
    <xf numFmtId="0" fontId="2" fillId="0" borderId="0" xfId="2" applyFont="1" applyAlignment="1">
      <alignment vertical="center"/>
    </xf>
    <xf numFmtId="165" fontId="2" fillId="0" borderId="0" xfId="2" applyNumberFormat="1" applyFont="1"/>
    <xf numFmtId="0" fontId="13" fillId="0" borderId="0" xfId="2" applyFont="1"/>
    <xf numFmtId="0" fontId="13" fillId="0" borderId="0" xfId="2" applyFont="1" applyAlignment="1">
      <alignment horizontal="center" vertical="center"/>
    </xf>
    <xf numFmtId="165" fontId="13" fillId="0" borderId="0" xfId="2" applyNumberFormat="1" applyFont="1"/>
    <xf numFmtId="0" fontId="2" fillId="0" borderId="0" xfId="2" applyFont="1" applyAlignment="1">
      <alignment horizontal="center" vertical="center"/>
    </xf>
    <xf numFmtId="0" fontId="15" fillId="0" borderId="0" xfId="4" applyFont="1"/>
    <xf numFmtId="0" fontId="15" fillId="0" borderId="0" xfId="4" applyFont="1" applyAlignment="1">
      <alignment horizontal="center"/>
    </xf>
    <xf numFmtId="0" fontId="15" fillId="4" borderId="0" xfId="4" applyFont="1" applyFill="1"/>
    <xf numFmtId="0" fontId="16" fillId="0" borderId="0" xfId="4" applyFont="1"/>
    <xf numFmtId="0" fontId="15" fillId="0" borderId="0" xfId="4" applyFont="1" applyAlignment="1">
      <alignment horizontal="left"/>
    </xf>
    <xf numFmtId="0" fontId="15" fillId="0" borderId="0" xfId="5" applyFont="1"/>
    <xf numFmtId="0" fontId="15" fillId="0" borderId="7" xfId="4" applyFont="1" applyBorder="1" applyAlignment="1">
      <alignment horizontal="center"/>
    </xf>
    <xf numFmtId="43" fontId="15" fillId="0" borderId="0" xfId="4" applyNumberFormat="1" applyFont="1"/>
    <xf numFmtId="0" fontId="14" fillId="0" borderId="0" xfId="5" applyAlignment="1">
      <alignment vertical="center"/>
    </xf>
    <xf numFmtId="0" fontId="16" fillId="0" borderId="0" xfId="4" applyFont="1" applyAlignment="1">
      <alignment wrapText="1"/>
    </xf>
    <xf numFmtId="0" fontId="17" fillId="0" borderId="7" xfId="4" applyFont="1" applyBorder="1" applyAlignment="1">
      <alignment vertical="center" wrapText="1"/>
    </xf>
    <xf numFmtId="0" fontId="16" fillId="0" borderId="8" xfId="4" applyFont="1" applyBorder="1"/>
    <xf numFmtId="0" fontId="18" fillId="4" borderId="9" xfId="4" applyFont="1" applyFill="1" applyBorder="1" applyAlignment="1">
      <alignment horizontal="center"/>
    </xf>
    <xf numFmtId="43" fontId="16" fillId="0" borderId="9" xfId="4" applyNumberFormat="1" applyFont="1" applyBorder="1" applyAlignment="1">
      <alignment horizontal="right"/>
    </xf>
    <xf numFmtId="0" fontId="18" fillId="0" borderId="0" xfId="4" applyFont="1"/>
    <xf numFmtId="0" fontId="18" fillId="0" borderId="10" xfId="4" applyFont="1" applyBorder="1" applyAlignment="1">
      <alignment horizontal="left"/>
    </xf>
    <xf numFmtId="0" fontId="18" fillId="4" borderId="11" xfId="4" applyFont="1" applyFill="1" applyBorder="1" applyAlignment="1">
      <alignment horizontal="center"/>
    </xf>
    <xf numFmtId="43" fontId="18" fillId="0" borderId="11" xfId="6" applyFont="1" applyFill="1" applyBorder="1" applyAlignment="1">
      <alignment horizontal="right"/>
    </xf>
    <xf numFmtId="0" fontId="16" fillId="0" borderId="10" xfId="4" applyFont="1" applyBorder="1"/>
    <xf numFmtId="0" fontId="16" fillId="4" borderId="11" xfId="4" applyFont="1" applyFill="1" applyBorder="1" applyAlignment="1">
      <alignment horizontal="center"/>
    </xf>
    <xf numFmtId="43" fontId="16" fillId="0" borderId="11" xfId="6" applyFont="1" applyFill="1" applyBorder="1" applyAlignment="1">
      <alignment horizontal="right"/>
    </xf>
    <xf numFmtId="43" fontId="16" fillId="4" borderId="12" xfId="6" applyFont="1" applyFill="1" applyBorder="1" applyAlignment="1">
      <alignment horizontal="right"/>
    </xf>
    <xf numFmtId="0" fontId="18" fillId="0" borderId="10" xfId="4" applyFont="1" applyBorder="1" applyAlignment="1">
      <alignment horizontal="left" indent="2"/>
    </xf>
    <xf numFmtId="43" fontId="18" fillId="0" borderId="11" xfId="6" applyFont="1" applyBorder="1" applyAlignment="1">
      <alignment horizontal="right"/>
    </xf>
    <xf numFmtId="43" fontId="18" fillId="3" borderId="11" xfId="6" applyFont="1" applyFill="1" applyBorder="1" applyAlignment="1">
      <alignment horizontal="right"/>
    </xf>
    <xf numFmtId="43" fontId="18" fillId="4" borderId="12" xfId="6" applyFont="1" applyFill="1" applyBorder="1" applyAlignment="1">
      <alignment horizontal="right"/>
    </xf>
    <xf numFmtId="0" fontId="16" fillId="0" borderId="10" xfId="4" applyFont="1" applyBorder="1" applyAlignment="1">
      <alignment horizontal="left"/>
    </xf>
    <xf numFmtId="0" fontId="18" fillId="0" borderId="10" xfId="4" applyFont="1" applyBorder="1" applyAlignment="1">
      <alignment horizontal="left" indent="1"/>
    </xf>
    <xf numFmtId="0" fontId="18" fillId="0" borderId="10" xfId="4" applyFont="1" applyBorder="1"/>
    <xf numFmtId="0" fontId="16" fillId="0" borderId="10" xfId="4" applyFont="1" applyBorder="1" applyAlignment="1">
      <alignment horizontal="left" indent="1"/>
    </xf>
    <xf numFmtId="43" fontId="0" fillId="0" borderId="0" xfId="6" applyFont="1"/>
    <xf numFmtId="0" fontId="18" fillId="4" borderId="11" xfId="4" quotePrefix="1" applyFont="1" applyFill="1" applyBorder="1" applyAlignment="1">
      <alignment horizontal="center"/>
    </xf>
    <xf numFmtId="0" fontId="16" fillId="0" borderId="13" xfId="4" applyFont="1" applyBorder="1"/>
    <xf numFmtId="0" fontId="16" fillId="4" borderId="14" xfId="4" applyFont="1" applyFill="1" applyBorder="1" applyAlignment="1">
      <alignment horizontal="center"/>
    </xf>
    <xf numFmtId="43" fontId="16" fillId="0" borderId="14" xfId="6" applyFont="1" applyFill="1" applyBorder="1" applyAlignment="1">
      <alignment horizontal="right"/>
    </xf>
    <xf numFmtId="43" fontId="16" fillId="0" borderId="0" xfId="4" applyNumberFormat="1" applyFont="1"/>
    <xf numFmtId="0" fontId="18" fillId="0" borderId="0" xfId="4" applyFont="1" applyAlignment="1">
      <alignment horizontal="center"/>
    </xf>
    <xf numFmtId="43" fontId="18" fillId="0" borderId="0" xfId="6" applyFont="1" applyFill="1"/>
    <xf numFmtId="43" fontId="18" fillId="0" borderId="0" xfId="6" applyFont="1"/>
    <xf numFmtId="0" fontId="19" fillId="0" borderId="0" xfId="4" applyFont="1"/>
    <xf numFmtId="0" fontId="19" fillId="0" borderId="0" xfId="4" applyFont="1" applyAlignment="1">
      <alignment horizontal="center"/>
    </xf>
    <xf numFmtId="0" fontId="20" fillId="0" borderId="0" xfId="4" applyFont="1"/>
    <xf numFmtId="43" fontId="19" fillId="0" borderId="0" xfId="6" applyFont="1" applyFill="1" applyBorder="1" applyAlignment="1">
      <alignment horizontal="right"/>
    </xf>
    <xf numFmtId="43" fontId="19" fillId="0" borderId="0" xfId="6" applyFont="1" applyFill="1" applyBorder="1" applyAlignment="1">
      <alignment horizontal="left"/>
    </xf>
    <xf numFmtId="0" fontId="21" fillId="0" borderId="0" xfId="4" applyFont="1" applyAlignment="1">
      <alignment horizontal="left" vertical="top"/>
    </xf>
    <xf numFmtId="0" fontId="22" fillId="0" borderId="0" xfId="4" applyFont="1" applyAlignment="1">
      <alignment horizontal="left" vertical="top"/>
    </xf>
    <xf numFmtId="43" fontId="18" fillId="0" borderId="0" xfId="4" applyNumberFormat="1" applyFont="1"/>
    <xf numFmtId="43" fontId="16" fillId="0" borderId="15" xfId="4" applyNumberFormat="1" applyFont="1" applyBorder="1" applyAlignment="1">
      <alignment horizontal="right"/>
    </xf>
    <xf numFmtId="43" fontId="18" fillId="0" borderId="12" xfId="6" applyFont="1" applyFill="1" applyBorder="1" applyAlignment="1">
      <alignment horizontal="right"/>
    </xf>
    <xf numFmtId="43" fontId="16" fillId="0" borderId="12" xfId="6" applyFont="1" applyFill="1" applyBorder="1" applyAlignment="1">
      <alignment horizontal="right"/>
    </xf>
    <xf numFmtId="43" fontId="16" fillId="3" borderId="11" xfId="6" applyFont="1" applyFill="1" applyBorder="1" applyAlignment="1">
      <alignment horizontal="right"/>
    </xf>
    <xf numFmtId="43" fontId="0" fillId="0" borderId="16" xfId="6" applyFont="1" applyBorder="1"/>
    <xf numFmtId="43" fontId="16" fillId="0" borderId="17" xfId="6" applyFont="1" applyFill="1" applyBorder="1" applyAlignment="1">
      <alignment horizontal="right"/>
    </xf>
    <xf numFmtId="0" fontId="3" fillId="2" borderId="3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/>
    </xf>
    <xf numFmtId="0" fontId="17" fillId="0" borderId="7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wrapText="1"/>
    </xf>
    <xf numFmtId="0" fontId="15" fillId="0" borderId="0" xfId="4" applyFont="1" applyAlignment="1">
      <alignment horizontal="center" vertical="center"/>
    </xf>
  </cellXfs>
  <cellStyles count="7">
    <cellStyle name="Comma" xfId="1" builtinId="3"/>
    <cellStyle name="Comma 2" xfId="3"/>
    <cellStyle name="Comma 3" xfId="6"/>
    <cellStyle name="Normal" xfId="0" builtinId="0"/>
    <cellStyle name="Normal 2" xfId="2"/>
    <cellStyle name="Normal 3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F92"/>
  <sheetViews>
    <sheetView zoomScaleNormal="100" workbookViewId="0">
      <pane xSplit="4" ySplit="18" topLeftCell="E91" activePane="bottomRight" state="frozen"/>
      <selection pane="topRight" activeCell="E1" sqref="E1"/>
      <selection pane="bottomLeft" activeCell="A19" sqref="A19"/>
      <selection pane="bottomRight" activeCell="M6" sqref="M6"/>
    </sheetView>
  </sheetViews>
  <sheetFormatPr defaultRowHeight="14.25"/>
  <cols>
    <col min="1" max="1" width="2" style="4" customWidth="1"/>
    <col min="2" max="2" width="21.28515625" style="4" customWidth="1"/>
    <col min="3" max="3" width="10.28515625" style="47" customWidth="1"/>
    <col min="4" max="4" width="12.140625" style="4" customWidth="1"/>
    <col min="5" max="5" width="12.140625" style="43" customWidth="1"/>
    <col min="6" max="6" width="11.5703125" style="4" customWidth="1"/>
    <col min="7" max="7" width="11.28515625" style="4" customWidth="1"/>
    <col min="8" max="8" width="11.85546875" style="43" customWidth="1"/>
    <col min="9" max="9" width="12.140625" style="43" customWidth="1"/>
    <col min="10" max="10" width="10.5703125" style="4" customWidth="1"/>
    <col min="11" max="11" width="11.28515625" style="4" customWidth="1"/>
    <col min="12" max="13" width="4.140625" style="4" customWidth="1"/>
    <col min="14" max="14" width="11" style="4" customWidth="1"/>
    <col min="15" max="15" width="14.42578125" style="4" customWidth="1"/>
    <col min="16" max="16" width="11.140625" style="4" customWidth="1"/>
    <col min="17" max="17" width="4.7109375" style="4" customWidth="1"/>
    <col min="18" max="18" width="4.5703125" style="4" customWidth="1"/>
    <col min="19" max="19" width="10.7109375" style="4" customWidth="1"/>
    <col min="20" max="20" width="13.28515625" style="4" customWidth="1"/>
    <col min="21" max="21" width="10.7109375" style="4" customWidth="1"/>
    <col min="22" max="22" width="11" style="4" customWidth="1"/>
    <col min="23" max="23" width="12" style="4" customWidth="1"/>
    <col min="24" max="24" width="10.28515625" style="4" customWidth="1"/>
    <col min="25" max="25" width="11.42578125" style="4" customWidth="1"/>
    <col min="26" max="27" width="10.7109375" style="4" customWidth="1"/>
    <col min="28" max="16384" width="9.140625" style="4"/>
  </cols>
  <sheetData>
    <row r="1" spans="1:32" ht="17.100000000000001" customHeight="1">
      <c r="A1" s="1"/>
      <c r="B1" s="1"/>
      <c r="C1" s="2"/>
      <c r="D1" s="1"/>
      <c r="E1" s="3"/>
      <c r="F1" s="1"/>
      <c r="G1" s="1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ht="20.100000000000001" customHeight="1">
      <c r="A2" s="1"/>
      <c r="B2" s="1"/>
      <c r="C2" s="2"/>
      <c r="D2" s="1"/>
      <c r="E2" s="3"/>
      <c r="F2" s="1"/>
      <c r="G2" s="1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0</v>
      </c>
      <c r="X2" s="1"/>
      <c r="Y2" s="5"/>
      <c r="Z2" s="1"/>
    </row>
    <row r="3" spans="1:32" ht="20.100000000000001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"/>
    </row>
    <row r="4" spans="1:32" ht="18.95" customHeight="1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"/>
    </row>
    <row r="5" spans="1:32" ht="15" customHeight="1">
      <c r="B5" s="6" t="s">
        <v>3</v>
      </c>
      <c r="C5" s="7" t="s">
        <v>4</v>
      </c>
      <c r="D5" s="6"/>
      <c r="E5" s="8"/>
      <c r="F5" s="6"/>
      <c r="G5" s="6"/>
      <c r="H5" s="8"/>
      <c r="I5" s="8"/>
      <c r="J5" s="6"/>
      <c r="K5" s="1"/>
      <c r="L5" s="1"/>
      <c r="M5" s="1"/>
      <c r="N5" s="1"/>
      <c r="O5" s="1"/>
      <c r="P5" s="1"/>
      <c r="Q5" s="1"/>
      <c r="R5" s="1"/>
      <c r="S5" s="1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</row>
    <row r="6" spans="1:32" ht="14.1" customHeight="1">
      <c r="B6" s="6" t="s">
        <v>5</v>
      </c>
      <c r="C6" s="7" t="s">
        <v>6</v>
      </c>
      <c r="D6" s="6"/>
      <c r="E6" s="8"/>
      <c r="F6" s="6"/>
      <c r="G6" s="6"/>
      <c r="H6" s="8"/>
      <c r="I6" s="8"/>
      <c r="J6" s="6"/>
      <c r="K6" s="1"/>
      <c r="L6" s="1"/>
      <c r="M6" s="1"/>
      <c r="N6" s="1"/>
      <c r="O6" s="1"/>
      <c r="P6" s="1"/>
      <c r="Q6" s="1"/>
      <c r="R6" s="1"/>
      <c r="S6" s="1"/>
      <c r="T6" s="11" t="s">
        <v>7</v>
      </c>
      <c r="U6" s="12" t="s">
        <v>8</v>
      </c>
      <c r="V6" s="10"/>
      <c r="W6" s="10"/>
      <c r="X6" s="13"/>
      <c r="Y6" s="13"/>
      <c r="Z6" s="13"/>
      <c r="AA6" s="13"/>
      <c r="AB6" s="13"/>
      <c r="AC6" s="13"/>
      <c r="AD6" s="13"/>
      <c r="AE6" s="13"/>
      <c r="AF6" s="13"/>
    </row>
    <row r="7" spans="1:32" ht="0.95" customHeight="1">
      <c r="B7" s="6"/>
      <c r="C7" s="6"/>
      <c r="D7" s="6"/>
      <c r="E7" s="8"/>
      <c r="F7" s="6"/>
      <c r="G7" s="6"/>
      <c r="H7" s="8"/>
      <c r="I7" s="8"/>
      <c r="J7" s="6"/>
      <c r="K7" s="1"/>
      <c r="L7" s="1"/>
      <c r="M7" s="1"/>
      <c r="N7" s="1"/>
      <c r="O7" s="1"/>
      <c r="P7" s="1"/>
      <c r="Q7" s="1"/>
      <c r="R7" s="1"/>
      <c r="S7" s="1"/>
      <c r="T7" s="10"/>
      <c r="U7" s="1"/>
      <c r="V7" s="10"/>
      <c r="W7" s="10"/>
      <c r="X7" s="13"/>
      <c r="Y7" s="13"/>
      <c r="Z7" s="13"/>
      <c r="AA7" s="13"/>
      <c r="AB7" s="13"/>
      <c r="AC7" s="13"/>
      <c r="AD7" s="13"/>
      <c r="AE7" s="13"/>
      <c r="AF7" s="13"/>
    </row>
    <row r="8" spans="1:32" ht="12.95" customHeight="1">
      <c r="B8" s="6" t="s">
        <v>9</v>
      </c>
      <c r="C8" s="7" t="s">
        <v>10</v>
      </c>
      <c r="D8" s="6"/>
      <c r="E8" s="8"/>
      <c r="F8" s="6"/>
      <c r="G8" s="6"/>
      <c r="H8" s="8"/>
      <c r="I8" s="8"/>
      <c r="J8" s="6"/>
      <c r="K8" s="1"/>
      <c r="L8" s="1"/>
      <c r="M8" s="1"/>
      <c r="N8" s="1"/>
      <c r="O8" s="1"/>
      <c r="P8" s="1"/>
      <c r="Q8" s="1"/>
      <c r="R8" s="1"/>
      <c r="S8" s="1"/>
      <c r="T8" s="14"/>
      <c r="U8" s="12" t="s">
        <v>11</v>
      </c>
      <c r="V8" s="10"/>
      <c r="W8" s="10"/>
      <c r="X8" s="13"/>
      <c r="Y8" s="13"/>
      <c r="Z8" s="13"/>
      <c r="AA8" s="13"/>
      <c r="AB8" s="13"/>
      <c r="AC8" s="13"/>
      <c r="AD8" s="13"/>
      <c r="AE8" s="13"/>
      <c r="AF8" s="13"/>
    </row>
    <row r="9" spans="1:32" ht="2.1" customHeight="1">
      <c r="B9" s="6"/>
      <c r="C9" s="6"/>
      <c r="D9" s="6"/>
      <c r="E9" s="8"/>
      <c r="F9" s="6"/>
      <c r="G9" s="6"/>
      <c r="H9" s="8"/>
      <c r="I9" s="8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2" ht="12.95" customHeight="1">
      <c r="B10" s="6" t="s">
        <v>12</v>
      </c>
      <c r="C10" s="7" t="s">
        <v>13</v>
      </c>
      <c r="D10" s="6"/>
      <c r="E10" s="8"/>
      <c r="F10" s="6"/>
      <c r="G10" s="6"/>
      <c r="H10" s="8"/>
      <c r="I10" s="8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32" ht="2.1" customHeight="1">
      <c r="B11" s="6"/>
      <c r="C11" s="6"/>
      <c r="D11" s="6"/>
      <c r="E11" s="8"/>
      <c r="F11" s="6"/>
      <c r="G11" s="6"/>
      <c r="H11" s="8"/>
      <c r="I11" s="8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32" ht="15" customHeight="1">
      <c r="B12" s="6" t="s">
        <v>14</v>
      </c>
      <c r="C12" s="7" t="s">
        <v>15</v>
      </c>
      <c r="D12" s="6"/>
      <c r="E12" s="8"/>
      <c r="F12" s="6"/>
      <c r="G12" s="6"/>
      <c r="H12" s="8"/>
      <c r="I12" s="8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2" ht="15" customHeight="1">
      <c r="A13" s="6"/>
      <c r="B13" s="6"/>
      <c r="C13" s="7" t="s">
        <v>16</v>
      </c>
      <c r="D13" s="6"/>
      <c r="E13" s="8"/>
      <c r="F13" s="6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"/>
    </row>
    <row r="14" spans="1:32" ht="2.1" customHeight="1">
      <c r="A14" s="1"/>
      <c r="B14" s="1"/>
      <c r="C14" s="2"/>
      <c r="D14" s="1"/>
      <c r="E14" s="3"/>
      <c r="F14" s="1"/>
      <c r="G14" s="1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32" ht="30" customHeight="1">
      <c r="A15" s="1"/>
      <c r="B15" s="107" t="s">
        <v>17</v>
      </c>
      <c r="C15" s="107" t="s">
        <v>18</v>
      </c>
      <c r="D15" s="109" t="s">
        <v>19</v>
      </c>
      <c r="E15" s="110"/>
      <c r="F15" s="111"/>
      <c r="G15" s="109" t="s">
        <v>20</v>
      </c>
      <c r="H15" s="110"/>
      <c r="I15" s="110"/>
      <c r="J15" s="110"/>
      <c r="K15" s="111"/>
      <c r="L15" s="109" t="s">
        <v>21</v>
      </c>
      <c r="M15" s="110"/>
      <c r="N15" s="110"/>
      <c r="O15" s="110"/>
      <c r="P15" s="111"/>
      <c r="Q15" s="109" t="s">
        <v>22</v>
      </c>
      <c r="R15" s="110"/>
      <c r="S15" s="110"/>
      <c r="T15" s="110"/>
      <c r="U15" s="111"/>
      <c r="V15" s="109" t="s">
        <v>23</v>
      </c>
      <c r="W15" s="110"/>
      <c r="X15" s="110"/>
      <c r="Y15" s="111"/>
      <c r="Z15" s="1"/>
    </row>
    <row r="16" spans="1:32" ht="66" customHeight="1">
      <c r="A16" s="1"/>
      <c r="B16" s="108"/>
      <c r="C16" s="108"/>
      <c r="D16" s="15" t="s">
        <v>24</v>
      </c>
      <c r="E16" s="16" t="s">
        <v>25</v>
      </c>
      <c r="F16" s="15" t="s">
        <v>26</v>
      </c>
      <c r="G16" s="16" t="s">
        <v>27</v>
      </c>
      <c r="H16" s="16" t="s">
        <v>25</v>
      </c>
      <c r="I16" s="16" t="s">
        <v>28</v>
      </c>
      <c r="J16" s="15" t="s">
        <v>29</v>
      </c>
      <c r="K16" s="15" t="s">
        <v>30</v>
      </c>
      <c r="L16" s="15" t="s">
        <v>31</v>
      </c>
      <c r="M16" s="15" t="s">
        <v>32</v>
      </c>
      <c r="N16" s="15" t="s">
        <v>33</v>
      </c>
      <c r="O16" s="15" t="s">
        <v>34</v>
      </c>
      <c r="P16" s="15" t="s">
        <v>35</v>
      </c>
      <c r="Q16" s="15" t="s">
        <v>31</v>
      </c>
      <c r="R16" s="15" t="s">
        <v>32</v>
      </c>
      <c r="S16" s="15" t="s">
        <v>33</v>
      </c>
      <c r="T16" s="15" t="s">
        <v>34</v>
      </c>
      <c r="U16" s="15" t="s">
        <v>35</v>
      </c>
      <c r="V16" s="15" t="s">
        <v>36</v>
      </c>
      <c r="W16" s="15" t="s">
        <v>37</v>
      </c>
      <c r="X16" s="109" t="s">
        <v>38</v>
      </c>
      <c r="Y16" s="111"/>
      <c r="Z16" s="1"/>
    </row>
    <row r="17" spans="1:27" ht="33.950000000000003" customHeight="1">
      <c r="A17" s="1"/>
      <c r="B17" s="15" t="s">
        <v>39</v>
      </c>
      <c r="C17" s="15" t="s">
        <v>40</v>
      </c>
      <c r="D17" s="15" t="s">
        <v>41</v>
      </c>
      <c r="E17" s="17" t="s">
        <v>42</v>
      </c>
      <c r="F17" s="15" t="s">
        <v>43</v>
      </c>
      <c r="G17" s="16" t="s">
        <v>44</v>
      </c>
      <c r="H17" s="17" t="s">
        <v>45</v>
      </c>
      <c r="I17" s="17" t="s">
        <v>46</v>
      </c>
      <c r="J17" s="15" t="s">
        <v>47</v>
      </c>
      <c r="K17" s="15" t="s">
        <v>48</v>
      </c>
      <c r="L17" s="15" t="s">
        <v>49</v>
      </c>
      <c r="M17" s="15" t="s">
        <v>50</v>
      </c>
      <c r="N17" s="15" t="s">
        <v>51</v>
      </c>
      <c r="O17" s="15" t="s">
        <v>52</v>
      </c>
      <c r="P17" s="15" t="s">
        <v>53</v>
      </c>
      <c r="Q17" s="15" t="s">
        <v>54</v>
      </c>
      <c r="R17" s="15" t="s">
        <v>55</v>
      </c>
      <c r="S17" s="15" t="s">
        <v>56</v>
      </c>
      <c r="T17" s="15" t="s">
        <v>57</v>
      </c>
      <c r="U17" s="15" t="s">
        <v>58</v>
      </c>
      <c r="V17" s="15" t="s">
        <v>59</v>
      </c>
      <c r="W17" s="15" t="s">
        <v>60</v>
      </c>
      <c r="X17" s="15" t="s">
        <v>61</v>
      </c>
      <c r="Y17" s="15" t="s">
        <v>62</v>
      </c>
      <c r="Z17" s="1"/>
    </row>
    <row r="18" spans="1:27" s="22" customFormat="1" ht="35.1" customHeight="1">
      <c r="A18" s="18"/>
      <c r="B18" s="101" t="s">
        <v>63</v>
      </c>
      <c r="C18" s="102"/>
      <c r="D18" s="19">
        <f t="shared" ref="D18:T19" si="0">D19</f>
        <v>0</v>
      </c>
      <c r="E18" s="19">
        <f t="shared" si="0"/>
        <v>1259000</v>
      </c>
      <c r="F18" s="19">
        <f t="shared" si="0"/>
        <v>1259000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1259000</v>
      </c>
      <c r="K18" s="19">
        <f t="shared" si="0"/>
        <v>1259000</v>
      </c>
      <c r="L18" s="19">
        <f t="shared" si="0"/>
        <v>0</v>
      </c>
      <c r="M18" s="19">
        <f t="shared" si="0"/>
        <v>0</v>
      </c>
      <c r="N18" s="19">
        <f t="shared" si="0"/>
        <v>616788.82999999996</v>
      </c>
      <c r="O18" s="19">
        <f t="shared" si="0"/>
        <v>642211.17000000004</v>
      </c>
      <c r="P18" s="19">
        <f t="shared" si="0"/>
        <v>1259000</v>
      </c>
      <c r="Q18" s="19">
        <f t="shared" si="0"/>
        <v>0</v>
      </c>
      <c r="R18" s="19">
        <f t="shared" si="0"/>
        <v>0</v>
      </c>
      <c r="S18" s="19">
        <f t="shared" si="0"/>
        <v>330000</v>
      </c>
      <c r="T18" s="19">
        <f t="shared" si="0"/>
        <v>929000</v>
      </c>
      <c r="U18" s="19">
        <f t="shared" ref="U18:X19" si="1">U19</f>
        <v>1259000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>P18-U18-X18</f>
        <v>0</v>
      </c>
      <c r="Z18" s="20"/>
      <c r="AA18" s="21"/>
    </row>
    <row r="19" spans="1:27" s="27" customFormat="1" ht="35.1" customHeight="1">
      <c r="A19" s="23"/>
      <c r="B19" s="103" t="s">
        <v>64</v>
      </c>
      <c r="C19" s="104"/>
      <c r="D19" s="24">
        <f t="shared" si="0"/>
        <v>0</v>
      </c>
      <c r="E19" s="24">
        <f t="shared" si="0"/>
        <v>1259000</v>
      </c>
      <c r="F19" s="24">
        <f t="shared" si="0"/>
        <v>1259000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1259000</v>
      </c>
      <c r="K19" s="24">
        <f t="shared" si="0"/>
        <v>1259000</v>
      </c>
      <c r="L19" s="24">
        <f t="shared" si="0"/>
        <v>0</v>
      </c>
      <c r="M19" s="24">
        <f t="shared" si="0"/>
        <v>0</v>
      </c>
      <c r="N19" s="24">
        <f t="shared" si="0"/>
        <v>616788.82999999996</v>
      </c>
      <c r="O19" s="24">
        <f t="shared" si="0"/>
        <v>642211.17000000004</v>
      </c>
      <c r="P19" s="24">
        <f t="shared" si="0"/>
        <v>1259000</v>
      </c>
      <c r="Q19" s="24">
        <f t="shared" si="0"/>
        <v>0</v>
      </c>
      <c r="R19" s="24">
        <f t="shared" si="0"/>
        <v>0</v>
      </c>
      <c r="S19" s="24">
        <f t="shared" si="0"/>
        <v>330000</v>
      </c>
      <c r="T19" s="24">
        <f t="shared" si="0"/>
        <v>929000</v>
      </c>
      <c r="U19" s="24">
        <f t="shared" si="1"/>
        <v>1259000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ref="Y19:Y82" si="2">P19-U19-X19</f>
        <v>0</v>
      </c>
      <c r="Z19" s="25"/>
      <c r="AA19" s="26"/>
    </row>
    <row r="20" spans="1:27" s="27" customFormat="1" ht="35.1" customHeight="1">
      <c r="A20" s="23"/>
      <c r="B20" s="103" t="s">
        <v>65</v>
      </c>
      <c r="C20" s="104"/>
      <c r="D20" s="24">
        <f t="shared" ref="D20:X20" si="3">D21+D73</f>
        <v>0</v>
      </c>
      <c r="E20" s="24">
        <f t="shared" si="3"/>
        <v>1259000</v>
      </c>
      <c r="F20" s="24">
        <f t="shared" si="3"/>
        <v>1259000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1259000</v>
      </c>
      <c r="K20" s="24">
        <f t="shared" si="3"/>
        <v>1259000</v>
      </c>
      <c r="L20" s="24">
        <f t="shared" si="3"/>
        <v>0</v>
      </c>
      <c r="M20" s="24">
        <f t="shared" si="3"/>
        <v>0</v>
      </c>
      <c r="N20" s="24">
        <f t="shared" si="3"/>
        <v>616788.82999999996</v>
      </c>
      <c r="O20" s="24">
        <f t="shared" si="3"/>
        <v>642211.17000000004</v>
      </c>
      <c r="P20" s="24">
        <f t="shared" si="3"/>
        <v>1259000</v>
      </c>
      <c r="Q20" s="24">
        <f t="shared" si="3"/>
        <v>0</v>
      </c>
      <c r="R20" s="24">
        <f t="shared" si="3"/>
        <v>0</v>
      </c>
      <c r="S20" s="24">
        <f t="shared" si="3"/>
        <v>330000</v>
      </c>
      <c r="T20" s="24">
        <f t="shared" si="3"/>
        <v>929000</v>
      </c>
      <c r="U20" s="24">
        <f t="shared" si="3"/>
        <v>1259000</v>
      </c>
      <c r="V20" s="24">
        <f t="shared" si="3"/>
        <v>0</v>
      </c>
      <c r="W20" s="24">
        <f t="shared" si="3"/>
        <v>0</v>
      </c>
      <c r="X20" s="24">
        <f t="shared" si="3"/>
        <v>0</v>
      </c>
      <c r="Y20" s="24">
        <f t="shared" si="2"/>
        <v>0</v>
      </c>
      <c r="Z20" s="25"/>
      <c r="AA20" s="26"/>
    </row>
    <row r="21" spans="1:27" s="27" customFormat="1" ht="35.1" customHeight="1">
      <c r="A21" s="23"/>
      <c r="B21" s="28" t="s">
        <v>66</v>
      </c>
      <c r="C21" s="29">
        <v>5020000000</v>
      </c>
      <c r="D21" s="19">
        <f t="shared" ref="D21:X21" si="4">D22+D24+D27+D37+D40+D43+D45+D48+D52+D60+D62+D64</f>
        <v>0</v>
      </c>
      <c r="E21" s="19">
        <f t="shared" si="4"/>
        <v>1259000</v>
      </c>
      <c r="F21" s="19">
        <f t="shared" si="4"/>
        <v>1259000</v>
      </c>
      <c r="G21" s="19">
        <f t="shared" si="4"/>
        <v>0</v>
      </c>
      <c r="H21" s="19">
        <f t="shared" si="4"/>
        <v>0</v>
      </c>
      <c r="I21" s="19">
        <f t="shared" si="4"/>
        <v>0</v>
      </c>
      <c r="J21" s="19">
        <f t="shared" si="4"/>
        <v>1259000</v>
      </c>
      <c r="K21" s="19">
        <f t="shared" si="4"/>
        <v>1259000</v>
      </c>
      <c r="L21" s="19">
        <f t="shared" si="4"/>
        <v>0</v>
      </c>
      <c r="M21" s="19">
        <f t="shared" si="4"/>
        <v>0</v>
      </c>
      <c r="N21" s="19">
        <f t="shared" si="4"/>
        <v>616788.82999999996</v>
      </c>
      <c r="O21" s="19">
        <f t="shared" si="4"/>
        <v>642211.17000000004</v>
      </c>
      <c r="P21" s="19">
        <f t="shared" si="4"/>
        <v>1259000</v>
      </c>
      <c r="Q21" s="19">
        <f t="shared" si="4"/>
        <v>0</v>
      </c>
      <c r="R21" s="19">
        <f t="shared" si="4"/>
        <v>0</v>
      </c>
      <c r="S21" s="19">
        <f t="shared" si="4"/>
        <v>330000</v>
      </c>
      <c r="T21" s="19">
        <f t="shared" si="4"/>
        <v>929000</v>
      </c>
      <c r="U21" s="19">
        <f t="shared" si="4"/>
        <v>1259000</v>
      </c>
      <c r="V21" s="19">
        <f t="shared" si="4"/>
        <v>0</v>
      </c>
      <c r="W21" s="19">
        <f t="shared" si="4"/>
        <v>0</v>
      </c>
      <c r="X21" s="19">
        <f t="shared" si="4"/>
        <v>0</v>
      </c>
      <c r="Y21" s="19">
        <f t="shared" si="2"/>
        <v>0</v>
      </c>
      <c r="Z21" s="25"/>
      <c r="AA21" s="26"/>
    </row>
    <row r="22" spans="1:27" s="22" customFormat="1" ht="24.95" customHeight="1">
      <c r="A22" s="18"/>
      <c r="B22" s="29" t="s">
        <v>67</v>
      </c>
      <c r="C22" s="29">
        <v>5020100000</v>
      </c>
      <c r="D22" s="19">
        <f t="shared" ref="D22:X22" si="5">D23</f>
        <v>0</v>
      </c>
      <c r="E22" s="19">
        <f t="shared" si="5"/>
        <v>65409.26999999999</v>
      </c>
      <c r="F22" s="19">
        <f t="shared" si="5"/>
        <v>65409.26999999999</v>
      </c>
      <c r="G22" s="19">
        <f t="shared" si="5"/>
        <v>0</v>
      </c>
      <c r="H22" s="19">
        <f t="shared" si="5"/>
        <v>-134590.73000000001</v>
      </c>
      <c r="I22" s="19">
        <f t="shared" si="5"/>
        <v>0</v>
      </c>
      <c r="J22" s="19">
        <f t="shared" si="5"/>
        <v>200000</v>
      </c>
      <c r="K22" s="19">
        <f t="shared" si="5"/>
        <v>65409.26999999999</v>
      </c>
      <c r="L22" s="19">
        <f t="shared" si="5"/>
        <v>0</v>
      </c>
      <c r="M22" s="19">
        <f t="shared" si="5"/>
        <v>0</v>
      </c>
      <c r="N22" s="19">
        <f t="shared" si="5"/>
        <v>24527.5</v>
      </c>
      <c r="O22" s="19">
        <f t="shared" si="5"/>
        <v>40881.769999999997</v>
      </c>
      <c r="P22" s="19">
        <f t="shared" si="5"/>
        <v>65409.27</v>
      </c>
      <c r="Q22" s="19">
        <f t="shared" si="5"/>
        <v>0</v>
      </c>
      <c r="R22" s="19">
        <f t="shared" si="5"/>
        <v>0</v>
      </c>
      <c r="S22" s="19">
        <f t="shared" si="5"/>
        <v>24527.5</v>
      </c>
      <c r="T22" s="19">
        <f t="shared" si="5"/>
        <v>40881.769999999997</v>
      </c>
      <c r="U22" s="19">
        <f t="shared" si="5"/>
        <v>65409.27</v>
      </c>
      <c r="V22" s="19">
        <f t="shared" si="5"/>
        <v>0</v>
      </c>
      <c r="W22" s="19">
        <f t="shared" si="5"/>
        <v>0</v>
      </c>
      <c r="X22" s="19">
        <f t="shared" si="5"/>
        <v>0</v>
      </c>
      <c r="Y22" s="19">
        <f t="shared" si="2"/>
        <v>0</v>
      </c>
      <c r="Z22" s="20"/>
      <c r="AA22" s="21"/>
    </row>
    <row r="23" spans="1:27" s="33" customFormat="1" ht="35.1" customHeight="1">
      <c r="A23" s="30">
        <v>2</v>
      </c>
      <c r="B23" s="31" t="s">
        <v>68</v>
      </c>
      <c r="C23" s="31">
        <v>5020101000</v>
      </c>
      <c r="D23" s="24">
        <v>0</v>
      </c>
      <c r="E23" s="32">
        <f>H23+I23+J23</f>
        <v>65409.26999999999</v>
      </c>
      <c r="F23" s="32">
        <f>SUM(D23:E23)</f>
        <v>65409.26999999999</v>
      </c>
      <c r="G23" s="24">
        <v>0</v>
      </c>
      <c r="H23" s="24">
        <v>-134590.73000000001</v>
      </c>
      <c r="I23" s="24">
        <v>0</v>
      </c>
      <c r="J23" s="24">
        <v>200000</v>
      </c>
      <c r="K23" s="32">
        <f>SUM(G23:J23)</f>
        <v>65409.26999999999</v>
      </c>
      <c r="L23" s="24">
        <v>0</v>
      </c>
      <c r="M23" s="32">
        <v>0</v>
      </c>
      <c r="N23" s="24">
        <v>24527.5</v>
      </c>
      <c r="O23" s="24">
        <v>40881.769999999997</v>
      </c>
      <c r="P23" s="32">
        <f>SUM(L23:O23)</f>
        <v>65409.27</v>
      </c>
      <c r="Q23" s="32">
        <v>0</v>
      </c>
      <c r="R23" s="32">
        <v>0</v>
      </c>
      <c r="S23" s="24">
        <v>24527.5</v>
      </c>
      <c r="T23" s="24">
        <v>40881.769999999997</v>
      </c>
      <c r="U23" s="32">
        <f>SUM(Q23:T23)</f>
        <v>65409.27</v>
      </c>
      <c r="V23" s="24">
        <f>F23-K23</f>
        <v>0</v>
      </c>
      <c r="W23" s="24">
        <f>K23-P23</f>
        <v>0</v>
      </c>
      <c r="X23" s="24">
        <v>0</v>
      </c>
      <c r="Y23" s="24">
        <f t="shared" si="2"/>
        <v>0</v>
      </c>
      <c r="Z23" s="25"/>
      <c r="AA23" s="26"/>
    </row>
    <row r="24" spans="1:27" s="22" customFormat="1" ht="42.95" customHeight="1">
      <c r="A24" s="18"/>
      <c r="B24" s="29" t="s">
        <v>69</v>
      </c>
      <c r="C24" s="29">
        <v>5020200000</v>
      </c>
      <c r="D24" s="19">
        <f t="shared" ref="D24" si="6">D25+D26</f>
        <v>0</v>
      </c>
      <c r="E24" s="34">
        <f t="shared" ref="E24:E82" si="7">H24+I24+J24</f>
        <v>0</v>
      </c>
      <c r="F24" s="19">
        <f t="shared" ref="F24:F82" si="8">SUM(D24:E24)</f>
        <v>0</v>
      </c>
      <c r="G24" s="19">
        <f t="shared" ref="G24:T24" si="9">G25+G26</f>
        <v>0</v>
      </c>
      <c r="H24" s="19">
        <f t="shared" si="9"/>
        <v>-22000</v>
      </c>
      <c r="I24" s="19">
        <f t="shared" si="9"/>
        <v>0</v>
      </c>
      <c r="J24" s="19">
        <f t="shared" si="9"/>
        <v>22000</v>
      </c>
      <c r="K24" s="19">
        <f t="shared" ref="K24:K82" si="10">SUM(G24:J24)</f>
        <v>0</v>
      </c>
      <c r="L24" s="19">
        <f t="shared" si="9"/>
        <v>0</v>
      </c>
      <c r="M24" s="19">
        <f t="shared" si="9"/>
        <v>0</v>
      </c>
      <c r="N24" s="19">
        <f t="shared" si="9"/>
        <v>0</v>
      </c>
      <c r="O24" s="19">
        <f t="shared" si="9"/>
        <v>0</v>
      </c>
      <c r="P24" s="19">
        <f t="shared" ref="P24:P82" si="11">SUM(L24:O24)</f>
        <v>0</v>
      </c>
      <c r="Q24" s="19">
        <f t="shared" si="9"/>
        <v>0</v>
      </c>
      <c r="R24" s="19">
        <f t="shared" si="9"/>
        <v>0</v>
      </c>
      <c r="S24" s="19">
        <f t="shared" si="9"/>
        <v>0</v>
      </c>
      <c r="T24" s="19">
        <f t="shared" si="9"/>
        <v>0</v>
      </c>
      <c r="U24" s="19">
        <f t="shared" ref="U24:U82" si="12">SUM(Q24:T24)</f>
        <v>0</v>
      </c>
      <c r="V24" s="19">
        <f t="shared" ref="V24:V82" si="13">F24-K24</f>
        <v>0</v>
      </c>
      <c r="W24" s="19">
        <f t="shared" ref="W24:W82" si="14">K24-P24</f>
        <v>0</v>
      </c>
      <c r="X24" s="19">
        <v>0</v>
      </c>
      <c r="Y24" s="19">
        <f t="shared" si="2"/>
        <v>0</v>
      </c>
      <c r="Z24" s="20"/>
      <c r="AA24" s="21"/>
    </row>
    <row r="25" spans="1:27" s="33" customFormat="1" ht="24.95" customHeight="1">
      <c r="A25" s="30"/>
      <c r="B25" s="31" t="s">
        <v>70</v>
      </c>
      <c r="C25" s="31">
        <v>5020201001</v>
      </c>
      <c r="D25" s="24">
        <v>0</v>
      </c>
      <c r="E25" s="32">
        <f t="shared" si="7"/>
        <v>0</v>
      </c>
      <c r="F25" s="32">
        <f t="shared" si="8"/>
        <v>0</v>
      </c>
      <c r="G25" s="24">
        <v>0</v>
      </c>
      <c r="H25" s="24">
        <v>0</v>
      </c>
      <c r="I25" s="24">
        <v>0</v>
      </c>
      <c r="J25" s="24">
        <v>0</v>
      </c>
      <c r="K25" s="32">
        <f t="shared" si="10"/>
        <v>0</v>
      </c>
      <c r="L25" s="24">
        <v>0</v>
      </c>
      <c r="M25" s="32">
        <v>0</v>
      </c>
      <c r="N25" s="24">
        <v>0</v>
      </c>
      <c r="O25" s="24">
        <v>0</v>
      </c>
      <c r="P25" s="32">
        <f t="shared" si="11"/>
        <v>0</v>
      </c>
      <c r="Q25" s="32">
        <v>0</v>
      </c>
      <c r="R25" s="32">
        <v>0</v>
      </c>
      <c r="S25" s="24">
        <v>0</v>
      </c>
      <c r="T25" s="24">
        <v>0</v>
      </c>
      <c r="U25" s="32">
        <f t="shared" si="12"/>
        <v>0</v>
      </c>
      <c r="V25" s="24">
        <f t="shared" si="13"/>
        <v>0</v>
      </c>
      <c r="W25" s="24">
        <f t="shared" si="14"/>
        <v>0</v>
      </c>
      <c r="X25" s="24">
        <v>0</v>
      </c>
      <c r="Y25" s="24">
        <f t="shared" si="2"/>
        <v>0</v>
      </c>
      <c r="Z25" s="25"/>
      <c r="AA25" s="26"/>
    </row>
    <row r="26" spans="1:27" s="33" customFormat="1" ht="24.95" customHeight="1">
      <c r="A26" s="30"/>
      <c r="B26" s="31" t="s">
        <v>71</v>
      </c>
      <c r="C26" s="31">
        <v>5020201002</v>
      </c>
      <c r="D26" s="24">
        <v>0</v>
      </c>
      <c r="E26" s="32">
        <f t="shared" si="7"/>
        <v>0</v>
      </c>
      <c r="F26" s="32">
        <f t="shared" si="8"/>
        <v>0</v>
      </c>
      <c r="G26" s="24">
        <v>0</v>
      </c>
      <c r="H26" s="24">
        <v>-22000</v>
      </c>
      <c r="I26" s="24">
        <v>0</v>
      </c>
      <c r="J26" s="24">
        <v>22000</v>
      </c>
      <c r="K26" s="32">
        <f t="shared" si="10"/>
        <v>0</v>
      </c>
      <c r="L26" s="24">
        <v>0</v>
      </c>
      <c r="M26" s="32">
        <v>0</v>
      </c>
      <c r="N26" s="24">
        <v>0</v>
      </c>
      <c r="O26" s="24">
        <v>0</v>
      </c>
      <c r="P26" s="32">
        <f t="shared" si="11"/>
        <v>0</v>
      </c>
      <c r="Q26" s="32">
        <v>0</v>
      </c>
      <c r="R26" s="32">
        <v>0</v>
      </c>
      <c r="S26" s="24">
        <v>0</v>
      </c>
      <c r="T26" s="24">
        <v>0</v>
      </c>
      <c r="U26" s="32">
        <f t="shared" si="12"/>
        <v>0</v>
      </c>
      <c r="V26" s="24">
        <f t="shared" si="13"/>
        <v>0</v>
      </c>
      <c r="W26" s="24">
        <f t="shared" si="14"/>
        <v>0</v>
      </c>
      <c r="X26" s="24">
        <v>0</v>
      </c>
      <c r="Y26" s="24">
        <f t="shared" si="2"/>
        <v>0</v>
      </c>
      <c r="Z26" s="25"/>
      <c r="AA26" s="26"/>
    </row>
    <row r="27" spans="1:27" s="22" customFormat="1" ht="39.950000000000003" customHeight="1">
      <c r="A27" s="18"/>
      <c r="B27" s="29" t="s">
        <v>72</v>
      </c>
      <c r="C27" s="29">
        <v>5020300000</v>
      </c>
      <c r="D27" s="19">
        <f t="shared" ref="D27" si="15">SUM(D28:D36)</f>
        <v>0</v>
      </c>
      <c r="E27" s="34">
        <f t="shared" si="7"/>
        <v>443230.73</v>
      </c>
      <c r="F27" s="19">
        <f t="shared" si="8"/>
        <v>443230.73</v>
      </c>
      <c r="G27" s="19">
        <f t="shared" ref="G27:T27" si="16">SUM(G28:G36)</f>
        <v>0</v>
      </c>
      <c r="H27" s="19">
        <f t="shared" si="16"/>
        <v>5230.7299999999996</v>
      </c>
      <c r="I27" s="19">
        <f t="shared" si="16"/>
        <v>0</v>
      </c>
      <c r="J27" s="19">
        <f t="shared" si="16"/>
        <v>438000</v>
      </c>
      <c r="K27" s="19">
        <f t="shared" si="10"/>
        <v>443230.73</v>
      </c>
      <c r="L27" s="19">
        <f t="shared" si="16"/>
        <v>0</v>
      </c>
      <c r="M27" s="19">
        <f t="shared" si="16"/>
        <v>0</v>
      </c>
      <c r="N27" s="19">
        <f t="shared" si="16"/>
        <v>162755.32999999999</v>
      </c>
      <c r="O27" s="19">
        <f t="shared" si="16"/>
        <v>280475.40000000002</v>
      </c>
      <c r="P27" s="19">
        <f t="shared" si="11"/>
        <v>443230.73</v>
      </c>
      <c r="Q27" s="19">
        <f t="shared" si="16"/>
        <v>0</v>
      </c>
      <c r="R27" s="19">
        <f t="shared" si="16"/>
        <v>0</v>
      </c>
      <c r="S27" s="19">
        <f t="shared" si="16"/>
        <v>162259.82999999999</v>
      </c>
      <c r="T27" s="19">
        <f t="shared" si="16"/>
        <v>280970.90000000002</v>
      </c>
      <c r="U27" s="19">
        <f t="shared" si="12"/>
        <v>443230.73</v>
      </c>
      <c r="V27" s="19">
        <f t="shared" si="13"/>
        <v>0</v>
      </c>
      <c r="W27" s="19">
        <f t="shared" si="14"/>
        <v>0</v>
      </c>
      <c r="X27" s="19">
        <v>0</v>
      </c>
      <c r="Y27" s="19">
        <f t="shared" si="2"/>
        <v>0</v>
      </c>
      <c r="Z27" s="20"/>
      <c r="AA27" s="21"/>
    </row>
    <row r="28" spans="1:27" s="33" customFormat="1" ht="24.95" customHeight="1">
      <c r="A28" s="30"/>
      <c r="B28" s="31" t="s">
        <v>73</v>
      </c>
      <c r="C28" s="31">
        <v>5020301001</v>
      </c>
      <c r="D28" s="24">
        <v>0</v>
      </c>
      <c r="E28" s="32">
        <f t="shared" si="7"/>
        <v>0</v>
      </c>
      <c r="F28" s="32">
        <f t="shared" si="8"/>
        <v>0</v>
      </c>
      <c r="G28" s="24">
        <v>0</v>
      </c>
      <c r="H28" s="24">
        <v>0</v>
      </c>
      <c r="I28" s="24">
        <v>0</v>
      </c>
      <c r="J28" s="24">
        <v>0</v>
      </c>
      <c r="K28" s="32">
        <f t="shared" si="10"/>
        <v>0</v>
      </c>
      <c r="L28" s="24">
        <v>0</v>
      </c>
      <c r="M28" s="32">
        <v>0</v>
      </c>
      <c r="N28" s="24">
        <v>0</v>
      </c>
      <c r="O28" s="24">
        <v>0</v>
      </c>
      <c r="P28" s="32">
        <f t="shared" si="11"/>
        <v>0</v>
      </c>
      <c r="Q28" s="32">
        <v>0</v>
      </c>
      <c r="R28" s="32">
        <v>0</v>
      </c>
      <c r="S28" s="24">
        <v>0</v>
      </c>
      <c r="T28" s="24">
        <v>0</v>
      </c>
      <c r="U28" s="32">
        <f t="shared" si="12"/>
        <v>0</v>
      </c>
      <c r="V28" s="24">
        <f t="shared" si="13"/>
        <v>0</v>
      </c>
      <c r="W28" s="24">
        <f t="shared" si="14"/>
        <v>0</v>
      </c>
      <c r="X28" s="24">
        <v>0</v>
      </c>
      <c r="Y28" s="24">
        <f t="shared" si="2"/>
        <v>0</v>
      </c>
      <c r="Z28" s="25"/>
      <c r="AA28" s="26"/>
    </row>
    <row r="29" spans="1:27" s="33" customFormat="1" ht="39.950000000000003" customHeight="1">
      <c r="A29" s="30"/>
      <c r="B29" s="31" t="s">
        <v>74</v>
      </c>
      <c r="C29" s="31">
        <v>5020301002</v>
      </c>
      <c r="D29" s="24">
        <v>0</v>
      </c>
      <c r="E29" s="32">
        <f t="shared" si="7"/>
        <v>424930.73</v>
      </c>
      <c r="F29" s="32">
        <f t="shared" si="8"/>
        <v>424930.73</v>
      </c>
      <c r="G29" s="24">
        <v>0</v>
      </c>
      <c r="H29" s="24">
        <v>24930.73</v>
      </c>
      <c r="I29" s="24">
        <v>0</v>
      </c>
      <c r="J29" s="24">
        <v>400000</v>
      </c>
      <c r="K29" s="32">
        <f t="shared" si="10"/>
        <v>424930.73</v>
      </c>
      <c r="L29" s="24">
        <v>0</v>
      </c>
      <c r="M29" s="32">
        <v>0</v>
      </c>
      <c r="N29" s="24">
        <v>149755.32999999999</v>
      </c>
      <c r="O29" s="24">
        <v>275175.40000000002</v>
      </c>
      <c r="P29" s="32">
        <f t="shared" si="11"/>
        <v>424930.73</v>
      </c>
      <c r="Q29" s="32">
        <v>0</v>
      </c>
      <c r="R29" s="32">
        <v>0</v>
      </c>
      <c r="S29" s="24">
        <v>149259.82999999999</v>
      </c>
      <c r="T29" s="24">
        <v>275670.90000000002</v>
      </c>
      <c r="U29" s="32">
        <f t="shared" si="12"/>
        <v>424930.73</v>
      </c>
      <c r="V29" s="24">
        <f t="shared" si="13"/>
        <v>0</v>
      </c>
      <c r="W29" s="24">
        <f t="shared" si="14"/>
        <v>0</v>
      </c>
      <c r="X29" s="24">
        <v>0</v>
      </c>
      <c r="Y29" s="24">
        <f t="shared" si="2"/>
        <v>0</v>
      </c>
      <c r="Z29" s="25"/>
      <c r="AA29" s="26"/>
    </row>
    <row r="30" spans="1:27" s="33" customFormat="1" ht="39.75" customHeight="1">
      <c r="A30" s="30"/>
      <c r="B30" s="31" t="s">
        <v>75</v>
      </c>
      <c r="C30" s="31">
        <v>5020308000</v>
      </c>
      <c r="D30" s="24">
        <v>0</v>
      </c>
      <c r="E30" s="32">
        <f t="shared" si="7"/>
        <v>0</v>
      </c>
      <c r="F30" s="32">
        <f t="shared" si="8"/>
        <v>0</v>
      </c>
      <c r="G30" s="24">
        <v>0</v>
      </c>
      <c r="H30" s="24">
        <v>0</v>
      </c>
      <c r="I30" s="24">
        <v>0</v>
      </c>
      <c r="J30" s="24">
        <v>0</v>
      </c>
      <c r="K30" s="32">
        <f t="shared" si="10"/>
        <v>0</v>
      </c>
      <c r="L30" s="24">
        <v>0</v>
      </c>
      <c r="M30" s="32">
        <v>0</v>
      </c>
      <c r="N30" s="24">
        <v>0</v>
      </c>
      <c r="O30" s="24">
        <v>0</v>
      </c>
      <c r="P30" s="32">
        <f t="shared" si="11"/>
        <v>0</v>
      </c>
      <c r="Q30" s="32">
        <v>0</v>
      </c>
      <c r="R30" s="32">
        <v>0</v>
      </c>
      <c r="S30" s="24">
        <v>0</v>
      </c>
      <c r="T30" s="24">
        <v>0</v>
      </c>
      <c r="U30" s="32">
        <f t="shared" si="12"/>
        <v>0</v>
      </c>
      <c r="V30" s="24">
        <f t="shared" si="13"/>
        <v>0</v>
      </c>
      <c r="W30" s="24">
        <f t="shared" si="14"/>
        <v>0</v>
      </c>
      <c r="X30" s="24">
        <v>0</v>
      </c>
      <c r="Y30" s="24">
        <f t="shared" si="2"/>
        <v>0</v>
      </c>
      <c r="Z30" s="25"/>
      <c r="AA30" s="26"/>
    </row>
    <row r="31" spans="1:27" s="33" customFormat="1" ht="42.95" customHeight="1">
      <c r="A31" s="30"/>
      <c r="B31" s="31" t="s">
        <v>76</v>
      </c>
      <c r="C31" s="31">
        <v>5020309000</v>
      </c>
      <c r="D31" s="24">
        <v>0</v>
      </c>
      <c r="E31" s="32">
        <f t="shared" si="7"/>
        <v>18300</v>
      </c>
      <c r="F31" s="32">
        <f t="shared" si="8"/>
        <v>18300</v>
      </c>
      <c r="G31" s="24">
        <v>0</v>
      </c>
      <c r="H31" s="24">
        <v>-19700</v>
      </c>
      <c r="I31" s="24">
        <v>0</v>
      </c>
      <c r="J31" s="24">
        <v>38000</v>
      </c>
      <c r="K31" s="32">
        <f t="shared" si="10"/>
        <v>18300</v>
      </c>
      <c r="L31" s="24">
        <v>0</v>
      </c>
      <c r="M31" s="32">
        <v>0</v>
      </c>
      <c r="N31" s="24">
        <v>13000</v>
      </c>
      <c r="O31" s="24">
        <v>5300</v>
      </c>
      <c r="P31" s="32">
        <f t="shared" si="11"/>
        <v>18300</v>
      </c>
      <c r="Q31" s="32">
        <v>0</v>
      </c>
      <c r="R31" s="32">
        <v>0</v>
      </c>
      <c r="S31" s="24">
        <v>13000</v>
      </c>
      <c r="T31" s="24">
        <v>5300</v>
      </c>
      <c r="U31" s="32">
        <f t="shared" si="12"/>
        <v>18300</v>
      </c>
      <c r="V31" s="24">
        <f t="shared" si="13"/>
        <v>0</v>
      </c>
      <c r="W31" s="24">
        <f t="shared" si="14"/>
        <v>0</v>
      </c>
      <c r="X31" s="24">
        <v>0</v>
      </c>
      <c r="Y31" s="24">
        <f t="shared" si="2"/>
        <v>0</v>
      </c>
      <c r="Z31" s="25"/>
      <c r="AA31" s="26"/>
    </row>
    <row r="32" spans="1:27" s="33" customFormat="1" ht="24.95" customHeight="1">
      <c r="A32" s="30"/>
      <c r="B32" s="31" t="s">
        <v>77</v>
      </c>
      <c r="C32" s="31">
        <v>5020321002</v>
      </c>
      <c r="D32" s="24">
        <v>0</v>
      </c>
      <c r="E32" s="32">
        <f t="shared" si="7"/>
        <v>0</v>
      </c>
      <c r="F32" s="32">
        <f t="shared" si="8"/>
        <v>0</v>
      </c>
      <c r="G32" s="24">
        <v>0</v>
      </c>
      <c r="H32" s="24">
        <v>0</v>
      </c>
      <c r="I32" s="24">
        <v>0</v>
      </c>
      <c r="J32" s="24">
        <v>0</v>
      </c>
      <c r="K32" s="32">
        <f t="shared" si="10"/>
        <v>0</v>
      </c>
      <c r="L32" s="24">
        <v>0</v>
      </c>
      <c r="M32" s="32">
        <v>0</v>
      </c>
      <c r="N32" s="24">
        <v>0</v>
      </c>
      <c r="O32" s="24">
        <v>0</v>
      </c>
      <c r="P32" s="32">
        <f t="shared" si="11"/>
        <v>0</v>
      </c>
      <c r="Q32" s="32">
        <v>0</v>
      </c>
      <c r="R32" s="32">
        <v>0</v>
      </c>
      <c r="S32" s="24">
        <v>0</v>
      </c>
      <c r="T32" s="24">
        <v>0</v>
      </c>
      <c r="U32" s="32">
        <f t="shared" si="12"/>
        <v>0</v>
      </c>
      <c r="V32" s="24">
        <f t="shared" si="13"/>
        <v>0</v>
      </c>
      <c r="W32" s="24">
        <f t="shared" si="14"/>
        <v>0</v>
      </c>
      <c r="X32" s="24">
        <v>0</v>
      </c>
      <c r="Y32" s="24">
        <f t="shared" si="2"/>
        <v>0</v>
      </c>
      <c r="Z32" s="25"/>
      <c r="AA32" s="26"/>
    </row>
    <row r="33" spans="1:27" s="33" customFormat="1" ht="24.95" customHeight="1">
      <c r="A33" s="30"/>
      <c r="B33" s="31" t="s">
        <v>78</v>
      </c>
      <c r="C33" s="31">
        <v>5020321003</v>
      </c>
      <c r="D33" s="24">
        <v>0</v>
      </c>
      <c r="E33" s="32">
        <f t="shared" si="7"/>
        <v>0</v>
      </c>
      <c r="F33" s="32">
        <f t="shared" si="8"/>
        <v>0</v>
      </c>
      <c r="G33" s="24">
        <v>0</v>
      </c>
      <c r="H33" s="24">
        <v>0</v>
      </c>
      <c r="I33" s="24">
        <v>0</v>
      </c>
      <c r="J33" s="24">
        <v>0</v>
      </c>
      <c r="K33" s="32">
        <f t="shared" si="10"/>
        <v>0</v>
      </c>
      <c r="L33" s="24">
        <v>0</v>
      </c>
      <c r="M33" s="32">
        <v>0</v>
      </c>
      <c r="N33" s="24">
        <v>0</v>
      </c>
      <c r="O33" s="24">
        <v>0</v>
      </c>
      <c r="P33" s="32">
        <f t="shared" si="11"/>
        <v>0</v>
      </c>
      <c r="Q33" s="32">
        <v>0</v>
      </c>
      <c r="R33" s="32">
        <v>0</v>
      </c>
      <c r="S33" s="24">
        <v>0</v>
      </c>
      <c r="T33" s="24">
        <v>0</v>
      </c>
      <c r="U33" s="32">
        <f t="shared" si="12"/>
        <v>0</v>
      </c>
      <c r="V33" s="24">
        <f t="shared" si="13"/>
        <v>0</v>
      </c>
      <c r="W33" s="24">
        <f t="shared" si="14"/>
        <v>0</v>
      </c>
      <c r="X33" s="24">
        <v>0</v>
      </c>
      <c r="Y33" s="24">
        <f t="shared" si="2"/>
        <v>0</v>
      </c>
      <c r="Z33" s="25"/>
      <c r="AA33" s="26"/>
    </row>
    <row r="34" spans="1:27" s="33" customFormat="1" ht="42.95" customHeight="1">
      <c r="A34" s="30"/>
      <c r="B34" s="31" t="s">
        <v>79</v>
      </c>
      <c r="C34" s="31">
        <v>5020322000</v>
      </c>
      <c r="D34" s="24">
        <v>0</v>
      </c>
      <c r="E34" s="32">
        <f t="shared" si="7"/>
        <v>0</v>
      </c>
      <c r="F34" s="32">
        <f t="shared" si="8"/>
        <v>0</v>
      </c>
      <c r="G34" s="24">
        <v>0</v>
      </c>
      <c r="H34" s="24">
        <v>0</v>
      </c>
      <c r="I34" s="24">
        <v>0</v>
      </c>
      <c r="J34" s="24">
        <v>0</v>
      </c>
      <c r="K34" s="32">
        <f t="shared" si="10"/>
        <v>0</v>
      </c>
      <c r="L34" s="24">
        <v>0</v>
      </c>
      <c r="M34" s="32">
        <v>0</v>
      </c>
      <c r="N34" s="24">
        <v>0</v>
      </c>
      <c r="O34" s="24">
        <v>0</v>
      </c>
      <c r="P34" s="32">
        <f t="shared" si="11"/>
        <v>0</v>
      </c>
      <c r="Q34" s="32">
        <v>0</v>
      </c>
      <c r="R34" s="32">
        <v>0</v>
      </c>
      <c r="S34" s="24">
        <v>0</v>
      </c>
      <c r="T34" s="24">
        <v>0</v>
      </c>
      <c r="U34" s="32">
        <f t="shared" si="12"/>
        <v>0</v>
      </c>
      <c r="V34" s="24">
        <f t="shared" si="13"/>
        <v>0</v>
      </c>
      <c r="W34" s="24">
        <f t="shared" si="14"/>
        <v>0</v>
      </c>
      <c r="X34" s="24">
        <v>0</v>
      </c>
      <c r="Y34" s="24">
        <f t="shared" si="2"/>
        <v>0</v>
      </c>
      <c r="Z34" s="25"/>
      <c r="AA34" s="26"/>
    </row>
    <row r="35" spans="1:27" s="33" customFormat="1" ht="24.95" customHeight="1">
      <c r="A35" s="30"/>
      <c r="B35" s="31" t="s">
        <v>80</v>
      </c>
      <c r="C35" s="31">
        <v>5020322001</v>
      </c>
      <c r="D35" s="24">
        <v>0</v>
      </c>
      <c r="E35" s="32">
        <f t="shared" si="7"/>
        <v>0</v>
      </c>
      <c r="F35" s="32">
        <f t="shared" si="8"/>
        <v>0</v>
      </c>
      <c r="G35" s="24">
        <v>0</v>
      </c>
      <c r="H35" s="24">
        <v>0</v>
      </c>
      <c r="I35" s="24">
        <v>0</v>
      </c>
      <c r="J35" s="24">
        <v>0</v>
      </c>
      <c r="K35" s="32">
        <f t="shared" si="10"/>
        <v>0</v>
      </c>
      <c r="L35" s="24">
        <v>0</v>
      </c>
      <c r="M35" s="32">
        <v>0</v>
      </c>
      <c r="N35" s="24">
        <v>0</v>
      </c>
      <c r="O35" s="24">
        <v>0</v>
      </c>
      <c r="P35" s="32">
        <f t="shared" si="11"/>
        <v>0</v>
      </c>
      <c r="Q35" s="32">
        <v>0</v>
      </c>
      <c r="R35" s="32">
        <v>0</v>
      </c>
      <c r="S35" s="24">
        <v>0</v>
      </c>
      <c r="T35" s="24">
        <v>0</v>
      </c>
      <c r="U35" s="32">
        <f t="shared" si="12"/>
        <v>0</v>
      </c>
      <c r="V35" s="24">
        <f t="shared" si="13"/>
        <v>0</v>
      </c>
      <c r="W35" s="24">
        <f t="shared" si="14"/>
        <v>0</v>
      </c>
      <c r="X35" s="24">
        <v>0</v>
      </c>
      <c r="Y35" s="24">
        <f t="shared" si="2"/>
        <v>0</v>
      </c>
      <c r="Z35" s="25"/>
      <c r="AA35" s="26"/>
    </row>
    <row r="36" spans="1:27" s="33" customFormat="1" ht="39.950000000000003" customHeight="1">
      <c r="A36" s="30"/>
      <c r="B36" s="31" t="s">
        <v>81</v>
      </c>
      <c r="C36" s="31">
        <v>5020399000</v>
      </c>
      <c r="D36" s="24">
        <v>0</v>
      </c>
      <c r="E36" s="32">
        <f t="shared" si="7"/>
        <v>0</v>
      </c>
      <c r="F36" s="32">
        <f t="shared" si="8"/>
        <v>0</v>
      </c>
      <c r="G36" s="24">
        <v>0</v>
      </c>
      <c r="H36" s="24">
        <v>0</v>
      </c>
      <c r="I36" s="24">
        <v>0</v>
      </c>
      <c r="J36" s="24">
        <v>0</v>
      </c>
      <c r="K36" s="32">
        <f t="shared" si="10"/>
        <v>0</v>
      </c>
      <c r="L36" s="24">
        <v>0</v>
      </c>
      <c r="M36" s="32">
        <v>0</v>
      </c>
      <c r="N36" s="24">
        <v>0</v>
      </c>
      <c r="O36" s="24">
        <v>0</v>
      </c>
      <c r="P36" s="32">
        <f t="shared" si="11"/>
        <v>0</v>
      </c>
      <c r="Q36" s="32">
        <v>0</v>
      </c>
      <c r="R36" s="32">
        <v>0</v>
      </c>
      <c r="S36" s="24">
        <v>0</v>
      </c>
      <c r="T36" s="24">
        <v>0</v>
      </c>
      <c r="U36" s="32">
        <f t="shared" si="12"/>
        <v>0</v>
      </c>
      <c r="V36" s="24">
        <f t="shared" si="13"/>
        <v>0</v>
      </c>
      <c r="W36" s="24">
        <f t="shared" si="14"/>
        <v>0</v>
      </c>
      <c r="X36" s="24">
        <v>0</v>
      </c>
      <c r="Y36" s="24">
        <f t="shared" si="2"/>
        <v>0</v>
      </c>
      <c r="Z36" s="25"/>
      <c r="AA36" s="26"/>
    </row>
    <row r="37" spans="1:27" s="22" customFormat="1" ht="24.95" customHeight="1">
      <c r="A37" s="18"/>
      <c r="B37" s="29" t="s">
        <v>82</v>
      </c>
      <c r="C37" s="29">
        <v>5020400000</v>
      </c>
      <c r="D37" s="19">
        <f>SUM(D38:D39)</f>
        <v>0</v>
      </c>
      <c r="E37" s="19">
        <f t="shared" ref="E37:X37" si="17">SUM(E38:E39)</f>
        <v>0</v>
      </c>
      <c r="F37" s="19">
        <f t="shared" si="17"/>
        <v>0</v>
      </c>
      <c r="G37" s="19">
        <f t="shared" si="17"/>
        <v>0</v>
      </c>
      <c r="H37" s="19">
        <f t="shared" si="17"/>
        <v>0</v>
      </c>
      <c r="I37" s="19">
        <f t="shared" si="17"/>
        <v>0</v>
      </c>
      <c r="J37" s="19">
        <f t="shared" si="17"/>
        <v>0</v>
      </c>
      <c r="K37" s="19">
        <f t="shared" si="17"/>
        <v>0</v>
      </c>
      <c r="L37" s="19">
        <f t="shared" si="17"/>
        <v>0</v>
      </c>
      <c r="M37" s="19">
        <f t="shared" si="17"/>
        <v>0</v>
      </c>
      <c r="N37" s="19">
        <f t="shared" si="17"/>
        <v>0</v>
      </c>
      <c r="O37" s="19">
        <f t="shared" si="17"/>
        <v>0</v>
      </c>
      <c r="P37" s="19">
        <f t="shared" si="17"/>
        <v>0</v>
      </c>
      <c r="Q37" s="19">
        <f t="shared" si="17"/>
        <v>0</v>
      </c>
      <c r="R37" s="19">
        <f t="shared" si="17"/>
        <v>0</v>
      </c>
      <c r="S37" s="19">
        <f t="shared" si="17"/>
        <v>0</v>
      </c>
      <c r="T37" s="19">
        <f t="shared" si="17"/>
        <v>0</v>
      </c>
      <c r="U37" s="19">
        <f t="shared" si="17"/>
        <v>0</v>
      </c>
      <c r="V37" s="19">
        <f t="shared" si="17"/>
        <v>0</v>
      </c>
      <c r="W37" s="19">
        <f t="shared" si="17"/>
        <v>0</v>
      </c>
      <c r="X37" s="19">
        <f t="shared" si="17"/>
        <v>0</v>
      </c>
      <c r="Y37" s="19">
        <f t="shared" si="2"/>
        <v>0</v>
      </c>
      <c r="Z37" s="20"/>
      <c r="AA37" s="21"/>
    </row>
    <row r="38" spans="1:27" s="33" customFormat="1" ht="24.95" customHeight="1">
      <c r="A38" s="30"/>
      <c r="B38" s="31" t="s">
        <v>83</v>
      </c>
      <c r="C38" s="31">
        <v>5020401000</v>
      </c>
      <c r="D38" s="24">
        <v>0</v>
      </c>
      <c r="E38" s="32">
        <f t="shared" si="7"/>
        <v>0</v>
      </c>
      <c r="F38" s="32">
        <f t="shared" si="8"/>
        <v>0</v>
      </c>
      <c r="G38" s="24">
        <v>0</v>
      </c>
      <c r="H38" s="24">
        <v>0</v>
      </c>
      <c r="I38" s="24">
        <v>0</v>
      </c>
      <c r="J38" s="24">
        <v>0</v>
      </c>
      <c r="K38" s="32">
        <f t="shared" si="10"/>
        <v>0</v>
      </c>
      <c r="L38" s="24">
        <v>0</v>
      </c>
      <c r="M38" s="32">
        <v>0</v>
      </c>
      <c r="N38" s="24">
        <v>0</v>
      </c>
      <c r="O38" s="24">
        <v>0</v>
      </c>
      <c r="P38" s="32">
        <f t="shared" si="11"/>
        <v>0</v>
      </c>
      <c r="Q38" s="32">
        <v>0</v>
      </c>
      <c r="R38" s="32">
        <v>0</v>
      </c>
      <c r="S38" s="24">
        <v>0</v>
      </c>
      <c r="T38" s="24">
        <v>0</v>
      </c>
      <c r="U38" s="32">
        <f t="shared" si="12"/>
        <v>0</v>
      </c>
      <c r="V38" s="24">
        <f t="shared" si="13"/>
        <v>0</v>
      </c>
      <c r="W38" s="24">
        <f t="shared" si="14"/>
        <v>0</v>
      </c>
      <c r="X38" s="24">
        <v>0</v>
      </c>
      <c r="Y38" s="24">
        <f t="shared" si="2"/>
        <v>0</v>
      </c>
      <c r="Z38" s="25"/>
      <c r="AA38" s="26"/>
    </row>
    <row r="39" spans="1:27" s="33" customFormat="1" ht="24.95" customHeight="1">
      <c r="A39" s="30"/>
      <c r="B39" s="31" t="s">
        <v>84</v>
      </c>
      <c r="C39" s="31">
        <v>5020402000</v>
      </c>
      <c r="D39" s="24">
        <v>0</v>
      </c>
      <c r="E39" s="32">
        <f t="shared" si="7"/>
        <v>0</v>
      </c>
      <c r="F39" s="32">
        <f t="shared" si="8"/>
        <v>0</v>
      </c>
      <c r="G39" s="24">
        <v>0</v>
      </c>
      <c r="H39" s="24">
        <v>0</v>
      </c>
      <c r="I39" s="24">
        <v>0</v>
      </c>
      <c r="J39" s="24">
        <v>0</v>
      </c>
      <c r="K39" s="32">
        <f t="shared" si="10"/>
        <v>0</v>
      </c>
      <c r="L39" s="24">
        <v>0</v>
      </c>
      <c r="M39" s="32">
        <v>0</v>
      </c>
      <c r="N39" s="24">
        <v>0</v>
      </c>
      <c r="O39" s="24">
        <v>0</v>
      </c>
      <c r="P39" s="32">
        <f t="shared" si="11"/>
        <v>0</v>
      </c>
      <c r="Q39" s="32">
        <v>0</v>
      </c>
      <c r="R39" s="32">
        <v>0</v>
      </c>
      <c r="S39" s="24">
        <v>0</v>
      </c>
      <c r="T39" s="24">
        <v>0</v>
      </c>
      <c r="U39" s="32">
        <f t="shared" si="12"/>
        <v>0</v>
      </c>
      <c r="V39" s="24">
        <f t="shared" si="13"/>
        <v>0</v>
      </c>
      <c r="W39" s="24">
        <f t="shared" si="14"/>
        <v>0</v>
      </c>
      <c r="X39" s="24">
        <v>0</v>
      </c>
      <c r="Y39" s="24">
        <f t="shared" si="2"/>
        <v>0</v>
      </c>
      <c r="Z39" s="25"/>
      <c r="AA39" s="26"/>
    </row>
    <row r="40" spans="1:27" s="22" customFormat="1" ht="35.1" customHeight="1">
      <c r="A40" s="18"/>
      <c r="B40" s="29" t="s">
        <v>85</v>
      </c>
      <c r="C40" s="29">
        <v>5020500000</v>
      </c>
      <c r="D40" s="19">
        <f>SUM(D41:D42)</f>
        <v>0</v>
      </c>
      <c r="E40" s="19">
        <f t="shared" ref="E40:X40" si="18">SUM(E41:E42)</f>
        <v>0</v>
      </c>
      <c r="F40" s="19">
        <f t="shared" si="18"/>
        <v>0</v>
      </c>
      <c r="G40" s="19">
        <f t="shared" si="18"/>
        <v>0</v>
      </c>
      <c r="H40" s="19">
        <f t="shared" si="18"/>
        <v>0</v>
      </c>
      <c r="I40" s="19">
        <f t="shared" si="18"/>
        <v>0</v>
      </c>
      <c r="J40" s="19">
        <f t="shared" si="18"/>
        <v>0</v>
      </c>
      <c r="K40" s="19">
        <f t="shared" si="18"/>
        <v>0</v>
      </c>
      <c r="L40" s="19">
        <f t="shared" si="18"/>
        <v>0</v>
      </c>
      <c r="M40" s="19">
        <f t="shared" si="18"/>
        <v>0</v>
      </c>
      <c r="N40" s="19">
        <f t="shared" si="18"/>
        <v>0</v>
      </c>
      <c r="O40" s="19">
        <f t="shared" si="18"/>
        <v>0</v>
      </c>
      <c r="P40" s="19">
        <f t="shared" si="18"/>
        <v>0</v>
      </c>
      <c r="Q40" s="19">
        <f t="shared" si="18"/>
        <v>0</v>
      </c>
      <c r="R40" s="19">
        <f t="shared" si="18"/>
        <v>0</v>
      </c>
      <c r="S40" s="19">
        <f t="shared" si="18"/>
        <v>0</v>
      </c>
      <c r="T40" s="19">
        <f t="shared" si="18"/>
        <v>0</v>
      </c>
      <c r="U40" s="19">
        <f t="shared" si="18"/>
        <v>0</v>
      </c>
      <c r="V40" s="19">
        <f t="shared" si="18"/>
        <v>0</v>
      </c>
      <c r="W40" s="19">
        <f t="shared" si="18"/>
        <v>0</v>
      </c>
      <c r="X40" s="19">
        <f t="shared" si="18"/>
        <v>0</v>
      </c>
      <c r="Y40" s="19">
        <f t="shared" si="2"/>
        <v>0</v>
      </c>
      <c r="Z40" s="20"/>
      <c r="AA40" s="21"/>
    </row>
    <row r="41" spans="1:27" s="33" customFormat="1" ht="24.95" customHeight="1">
      <c r="A41" s="30"/>
      <c r="B41" s="31" t="s">
        <v>86</v>
      </c>
      <c r="C41" s="31">
        <v>5020502001</v>
      </c>
      <c r="D41" s="24">
        <v>0</v>
      </c>
      <c r="E41" s="32">
        <f t="shared" si="7"/>
        <v>0</v>
      </c>
      <c r="F41" s="32">
        <f t="shared" si="8"/>
        <v>0</v>
      </c>
      <c r="G41" s="24">
        <v>0</v>
      </c>
      <c r="H41" s="24">
        <v>0</v>
      </c>
      <c r="I41" s="24">
        <v>0</v>
      </c>
      <c r="J41" s="24">
        <v>0</v>
      </c>
      <c r="K41" s="32">
        <f t="shared" si="10"/>
        <v>0</v>
      </c>
      <c r="L41" s="24">
        <v>0</v>
      </c>
      <c r="M41" s="32">
        <v>0</v>
      </c>
      <c r="N41" s="24">
        <v>0</v>
      </c>
      <c r="O41" s="24">
        <v>0</v>
      </c>
      <c r="P41" s="32">
        <f t="shared" si="11"/>
        <v>0</v>
      </c>
      <c r="Q41" s="32">
        <v>0</v>
      </c>
      <c r="R41" s="32">
        <v>0</v>
      </c>
      <c r="S41" s="24">
        <v>0</v>
      </c>
      <c r="T41" s="24">
        <v>0</v>
      </c>
      <c r="U41" s="32">
        <f t="shared" si="12"/>
        <v>0</v>
      </c>
      <c r="V41" s="24">
        <f t="shared" si="13"/>
        <v>0</v>
      </c>
      <c r="W41" s="24">
        <f t="shared" si="14"/>
        <v>0</v>
      </c>
      <c r="X41" s="24">
        <v>0</v>
      </c>
      <c r="Y41" s="24">
        <f t="shared" si="2"/>
        <v>0</v>
      </c>
      <c r="Z41" s="25"/>
      <c r="AA41" s="26"/>
    </row>
    <row r="42" spans="1:27" s="33" customFormat="1" ht="35.1" customHeight="1">
      <c r="A42" s="30"/>
      <c r="B42" s="31" t="s">
        <v>87</v>
      </c>
      <c r="C42" s="31">
        <v>5020503000</v>
      </c>
      <c r="D42" s="24">
        <v>0</v>
      </c>
      <c r="E42" s="32">
        <f t="shared" si="7"/>
        <v>0</v>
      </c>
      <c r="F42" s="32">
        <f t="shared" si="8"/>
        <v>0</v>
      </c>
      <c r="G42" s="24">
        <v>0</v>
      </c>
      <c r="H42" s="24">
        <v>0</v>
      </c>
      <c r="I42" s="24">
        <v>0</v>
      </c>
      <c r="J42" s="24">
        <v>0</v>
      </c>
      <c r="K42" s="32">
        <f t="shared" si="10"/>
        <v>0</v>
      </c>
      <c r="L42" s="24">
        <v>0</v>
      </c>
      <c r="M42" s="32">
        <v>0</v>
      </c>
      <c r="N42" s="24">
        <v>0</v>
      </c>
      <c r="O42" s="24">
        <v>0</v>
      </c>
      <c r="P42" s="32">
        <f t="shared" si="11"/>
        <v>0</v>
      </c>
      <c r="Q42" s="32">
        <v>0</v>
      </c>
      <c r="R42" s="32">
        <v>0</v>
      </c>
      <c r="S42" s="24">
        <v>0</v>
      </c>
      <c r="T42" s="24">
        <v>0</v>
      </c>
      <c r="U42" s="32">
        <f t="shared" si="12"/>
        <v>0</v>
      </c>
      <c r="V42" s="24">
        <f t="shared" si="13"/>
        <v>0</v>
      </c>
      <c r="W42" s="24">
        <f t="shared" si="14"/>
        <v>0</v>
      </c>
      <c r="X42" s="24">
        <v>0</v>
      </c>
      <c r="Y42" s="24">
        <f t="shared" si="2"/>
        <v>0</v>
      </c>
      <c r="Z42" s="25"/>
      <c r="AA42" s="26"/>
    </row>
    <row r="43" spans="1:27" s="22" customFormat="1" ht="42.95" customHeight="1">
      <c r="A43" s="18"/>
      <c r="B43" s="29" t="s">
        <v>88</v>
      </c>
      <c r="C43" s="29">
        <v>5020700000</v>
      </c>
      <c r="D43" s="19">
        <f t="shared" ref="D43" si="19">D44</f>
        <v>0</v>
      </c>
      <c r="E43" s="34">
        <f t="shared" si="7"/>
        <v>0</v>
      </c>
      <c r="F43" s="34">
        <f t="shared" si="8"/>
        <v>0</v>
      </c>
      <c r="G43" s="19">
        <f t="shared" ref="G43:T43" si="20">G44</f>
        <v>0</v>
      </c>
      <c r="H43" s="19">
        <f t="shared" si="20"/>
        <v>0</v>
      </c>
      <c r="I43" s="19">
        <f t="shared" si="20"/>
        <v>0</v>
      </c>
      <c r="J43" s="19">
        <f t="shared" si="20"/>
        <v>0</v>
      </c>
      <c r="K43" s="34">
        <f t="shared" si="10"/>
        <v>0</v>
      </c>
      <c r="L43" s="19">
        <f t="shared" si="20"/>
        <v>0</v>
      </c>
      <c r="M43" s="34">
        <f t="shared" si="20"/>
        <v>0</v>
      </c>
      <c r="N43" s="19">
        <f t="shared" si="20"/>
        <v>0</v>
      </c>
      <c r="O43" s="19">
        <f t="shared" si="20"/>
        <v>0</v>
      </c>
      <c r="P43" s="34">
        <f t="shared" si="11"/>
        <v>0</v>
      </c>
      <c r="Q43" s="34">
        <f t="shared" si="20"/>
        <v>0</v>
      </c>
      <c r="R43" s="34">
        <f t="shared" si="20"/>
        <v>0</v>
      </c>
      <c r="S43" s="19">
        <f t="shared" si="20"/>
        <v>0</v>
      </c>
      <c r="T43" s="19">
        <f t="shared" si="20"/>
        <v>0</v>
      </c>
      <c r="U43" s="34">
        <f t="shared" si="12"/>
        <v>0</v>
      </c>
      <c r="V43" s="19">
        <f t="shared" si="13"/>
        <v>0</v>
      </c>
      <c r="W43" s="19">
        <f t="shared" si="14"/>
        <v>0</v>
      </c>
      <c r="X43" s="19">
        <v>0</v>
      </c>
      <c r="Y43" s="19">
        <f t="shared" si="2"/>
        <v>0</v>
      </c>
      <c r="Z43" s="20"/>
      <c r="AA43" s="21"/>
    </row>
    <row r="44" spans="1:27" s="33" customFormat="1" ht="24.95" customHeight="1">
      <c r="A44" s="30"/>
      <c r="B44" s="31" t="s">
        <v>89</v>
      </c>
      <c r="C44" s="31">
        <v>5020701000</v>
      </c>
      <c r="D44" s="24">
        <v>0</v>
      </c>
      <c r="E44" s="32">
        <f t="shared" si="7"/>
        <v>0</v>
      </c>
      <c r="F44" s="32">
        <f t="shared" si="8"/>
        <v>0</v>
      </c>
      <c r="G44" s="24">
        <v>0</v>
      </c>
      <c r="H44" s="24">
        <v>0</v>
      </c>
      <c r="I44" s="24">
        <v>0</v>
      </c>
      <c r="J44" s="24">
        <v>0</v>
      </c>
      <c r="K44" s="32">
        <f t="shared" si="10"/>
        <v>0</v>
      </c>
      <c r="L44" s="24">
        <v>0</v>
      </c>
      <c r="M44" s="32">
        <v>0</v>
      </c>
      <c r="N44" s="24">
        <v>0</v>
      </c>
      <c r="O44" s="24">
        <v>0</v>
      </c>
      <c r="P44" s="32">
        <f t="shared" si="11"/>
        <v>0</v>
      </c>
      <c r="Q44" s="32">
        <v>0</v>
      </c>
      <c r="R44" s="32">
        <v>0</v>
      </c>
      <c r="S44" s="24">
        <v>0</v>
      </c>
      <c r="T44" s="24">
        <v>0</v>
      </c>
      <c r="U44" s="32">
        <f t="shared" si="12"/>
        <v>0</v>
      </c>
      <c r="V44" s="24">
        <f t="shared" si="13"/>
        <v>0</v>
      </c>
      <c r="W44" s="24">
        <f t="shared" si="14"/>
        <v>0</v>
      </c>
      <c r="X44" s="24">
        <v>0</v>
      </c>
      <c r="Y44" s="24">
        <f t="shared" si="2"/>
        <v>0</v>
      </c>
      <c r="Z44" s="25"/>
      <c r="AA44" s="26"/>
    </row>
    <row r="45" spans="1:27" s="22" customFormat="1" ht="39.950000000000003" customHeight="1">
      <c r="A45" s="18"/>
      <c r="B45" s="29" t="s">
        <v>90</v>
      </c>
      <c r="C45" s="29">
        <v>5021100000</v>
      </c>
      <c r="D45" s="19">
        <f>SUM(D46:D47)</f>
        <v>0</v>
      </c>
      <c r="E45" s="19">
        <f t="shared" ref="E45:X45" si="21">SUM(E46:E47)</f>
        <v>340656</v>
      </c>
      <c r="F45" s="19">
        <f t="shared" si="21"/>
        <v>340656</v>
      </c>
      <c r="G45" s="19">
        <f t="shared" si="21"/>
        <v>0</v>
      </c>
      <c r="H45" s="19">
        <f t="shared" si="21"/>
        <v>178656</v>
      </c>
      <c r="I45" s="19">
        <f t="shared" si="21"/>
        <v>0</v>
      </c>
      <c r="J45" s="19">
        <f t="shared" si="21"/>
        <v>162000</v>
      </c>
      <c r="K45" s="19">
        <f t="shared" si="21"/>
        <v>340656</v>
      </c>
      <c r="L45" s="19">
        <f t="shared" si="21"/>
        <v>0</v>
      </c>
      <c r="M45" s="19">
        <f t="shared" si="21"/>
        <v>0</v>
      </c>
      <c r="N45" s="19">
        <f t="shared" si="21"/>
        <v>340656</v>
      </c>
      <c r="O45" s="19">
        <f t="shared" si="21"/>
        <v>0</v>
      </c>
      <c r="P45" s="19">
        <f t="shared" si="21"/>
        <v>340656</v>
      </c>
      <c r="Q45" s="19">
        <f t="shared" si="21"/>
        <v>0</v>
      </c>
      <c r="R45" s="19">
        <f t="shared" si="21"/>
        <v>0</v>
      </c>
      <c r="S45" s="19">
        <f t="shared" si="21"/>
        <v>54362.67</v>
      </c>
      <c r="T45" s="19">
        <f t="shared" si="21"/>
        <v>286293.33</v>
      </c>
      <c r="U45" s="19">
        <f t="shared" si="21"/>
        <v>340656</v>
      </c>
      <c r="V45" s="19">
        <f t="shared" si="21"/>
        <v>0</v>
      </c>
      <c r="W45" s="19">
        <f t="shared" si="21"/>
        <v>0</v>
      </c>
      <c r="X45" s="19">
        <f t="shared" si="21"/>
        <v>0</v>
      </c>
      <c r="Y45" s="19">
        <f t="shared" si="2"/>
        <v>0</v>
      </c>
      <c r="Z45" s="20"/>
      <c r="AA45" s="21"/>
    </row>
    <row r="46" spans="1:27" s="33" customFormat="1" ht="24.95" customHeight="1">
      <c r="A46" s="30"/>
      <c r="B46" s="31" t="s">
        <v>91</v>
      </c>
      <c r="C46" s="31">
        <v>5021103002</v>
      </c>
      <c r="D46" s="24">
        <v>0</v>
      </c>
      <c r="E46" s="32">
        <f t="shared" si="7"/>
        <v>0</v>
      </c>
      <c r="F46" s="32">
        <f t="shared" si="8"/>
        <v>0</v>
      </c>
      <c r="G46" s="24">
        <v>0</v>
      </c>
      <c r="H46" s="24">
        <v>0</v>
      </c>
      <c r="I46" s="24">
        <v>0</v>
      </c>
      <c r="J46" s="24">
        <v>0</v>
      </c>
      <c r="K46" s="32">
        <f t="shared" si="10"/>
        <v>0</v>
      </c>
      <c r="L46" s="24">
        <v>0</v>
      </c>
      <c r="M46" s="32">
        <v>0</v>
      </c>
      <c r="N46" s="24">
        <v>0</v>
      </c>
      <c r="O46" s="24">
        <v>0</v>
      </c>
      <c r="P46" s="32">
        <f t="shared" si="11"/>
        <v>0</v>
      </c>
      <c r="Q46" s="32">
        <v>0</v>
      </c>
      <c r="R46" s="32">
        <v>0</v>
      </c>
      <c r="S46" s="24">
        <v>0</v>
      </c>
      <c r="T46" s="24">
        <v>0</v>
      </c>
      <c r="U46" s="32">
        <f t="shared" si="12"/>
        <v>0</v>
      </c>
      <c r="V46" s="24">
        <f t="shared" si="13"/>
        <v>0</v>
      </c>
      <c r="W46" s="24">
        <f t="shared" si="14"/>
        <v>0</v>
      </c>
      <c r="X46" s="24">
        <v>0</v>
      </c>
      <c r="Y46" s="24">
        <f t="shared" si="2"/>
        <v>0</v>
      </c>
      <c r="Z46" s="25"/>
      <c r="AA46" s="26"/>
    </row>
    <row r="47" spans="1:27" s="33" customFormat="1" ht="35.1" customHeight="1">
      <c r="A47" s="30"/>
      <c r="B47" s="31" t="s">
        <v>92</v>
      </c>
      <c r="C47" s="31">
        <v>5021199000</v>
      </c>
      <c r="D47" s="24">
        <v>0</v>
      </c>
      <c r="E47" s="32">
        <f t="shared" si="7"/>
        <v>340656</v>
      </c>
      <c r="F47" s="24">
        <f t="shared" si="8"/>
        <v>340656</v>
      </c>
      <c r="G47" s="24">
        <v>0</v>
      </c>
      <c r="H47" s="24">
        <v>178656</v>
      </c>
      <c r="I47" s="24">
        <v>0</v>
      </c>
      <c r="J47" s="24">
        <v>162000</v>
      </c>
      <c r="K47" s="24">
        <f t="shared" si="10"/>
        <v>340656</v>
      </c>
      <c r="L47" s="24">
        <v>0</v>
      </c>
      <c r="M47" s="24">
        <v>0</v>
      </c>
      <c r="N47" s="24">
        <v>340656</v>
      </c>
      <c r="O47" s="24">
        <v>0</v>
      </c>
      <c r="P47" s="24">
        <f t="shared" si="11"/>
        <v>340656</v>
      </c>
      <c r="Q47" s="24">
        <v>0</v>
      </c>
      <c r="R47" s="24">
        <v>0</v>
      </c>
      <c r="S47" s="24">
        <v>54362.67</v>
      </c>
      <c r="T47" s="24">
        <v>286293.33</v>
      </c>
      <c r="U47" s="24">
        <f t="shared" si="12"/>
        <v>340656</v>
      </c>
      <c r="V47" s="24">
        <f t="shared" si="13"/>
        <v>0</v>
      </c>
      <c r="W47" s="35">
        <f t="shared" si="14"/>
        <v>0</v>
      </c>
      <c r="X47" s="24">
        <v>0</v>
      </c>
      <c r="Y47" s="24">
        <f t="shared" si="2"/>
        <v>0</v>
      </c>
      <c r="Z47" s="25"/>
      <c r="AA47" s="26"/>
    </row>
    <row r="48" spans="1:27" s="22" customFormat="1" ht="24.95" customHeight="1">
      <c r="A48" s="18"/>
      <c r="B48" s="29" t="s">
        <v>93</v>
      </c>
      <c r="C48" s="29">
        <v>5021200000</v>
      </c>
      <c r="D48" s="19">
        <f>SUM(D49:D51)</f>
        <v>0</v>
      </c>
      <c r="E48" s="19">
        <f t="shared" ref="E48:X48" si="22">SUM(E49:E51)</f>
        <v>105080</v>
      </c>
      <c r="F48" s="19">
        <f t="shared" si="22"/>
        <v>105080</v>
      </c>
      <c r="G48" s="19">
        <f t="shared" si="22"/>
        <v>0</v>
      </c>
      <c r="H48" s="19">
        <f t="shared" si="22"/>
        <v>-271920</v>
      </c>
      <c r="I48" s="19">
        <f t="shared" si="22"/>
        <v>0</v>
      </c>
      <c r="J48" s="19">
        <f t="shared" si="22"/>
        <v>377000</v>
      </c>
      <c r="K48" s="19">
        <f t="shared" si="22"/>
        <v>105080</v>
      </c>
      <c r="L48" s="19">
        <f t="shared" si="22"/>
        <v>0</v>
      </c>
      <c r="M48" s="19">
        <f t="shared" si="22"/>
        <v>0</v>
      </c>
      <c r="N48" s="19">
        <f t="shared" si="22"/>
        <v>36750</v>
      </c>
      <c r="O48" s="19">
        <f t="shared" si="22"/>
        <v>68330</v>
      </c>
      <c r="P48" s="19">
        <f t="shared" si="22"/>
        <v>105080</v>
      </c>
      <c r="Q48" s="19">
        <f t="shared" si="22"/>
        <v>0</v>
      </c>
      <c r="R48" s="19">
        <f t="shared" si="22"/>
        <v>0</v>
      </c>
      <c r="S48" s="19">
        <f t="shared" si="22"/>
        <v>36750</v>
      </c>
      <c r="T48" s="19">
        <f t="shared" si="22"/>
        <v>68330</v>
      </c>
      <c r="U48" s="19">
        <f t="shared" si="22"/>
        <v>105080</v>
      </c>
      <c r="V48" s="19">
        <f t="shared" si="22"/>
        <v>0</v>
      </c>
      <c r="W48" s="19">
        <f t="shared" si="22"/>
        <v>0</v>
      </c>
      <c r="X48" s="19">
        <f t="shared" si="22"/>
        <v>0</v>
      </c>
      <c r="Y48" s="19">
        <f t="shared" si="2"/>
        <v>0</v>
      </c>
      <c r="Z48" s="20"/>
      <c r="AA48" s="21"/>
    </row>
    <row r="49" spans="1:27" s="33" customFormat="1" ht="24.95" customHeight="1">
      <c r="A49" s="30"/>
      <c r="B49" s="31" t="s">
        <v>94</v>
      </c>
      <c r="C49" s="31">
        <v>5021202000</v>
      </c>
      <c r="D49" s="24">
        <v>0</v>
      </c>
      <c r="E49" s="32">
        <f t="shared" si="7"/>
        <v>0</v>
      </c>
      <c r="F49" s="32">
        <f t="shared" si="8"/>
        <v>0</v>
      </c>
      <c r="G49" s="24">
        <v>0</v>
      </c>
      <c r="H49" s="24">
        <v>0</v>
      </c>
      <c r="I49" s="24">
        <v>0</v>
      </c>
      <c r="J49" s="24">
        <v>0</v>
      </c>
      <c r="K49" s="32">
        <f t="shared" si="10"/>
        <v>0</v>
      </c>
      <c r="L49" s="24">
        <v>0</v>
      </c>
      <c r="M49" s="32">
        <v>0</v>
      </c>
      <c r="N49" s="24">
        <v>0</v>
      </c>
      <c r="O49" s="24">
        <v>0</v>
      </c>
      <c r="P49" s="32">
        <f t="shared" si="11"/>
        <v>0</v>
      </c>
      <c r="Q49" s="32">
        <v>0</v>
      </c>
      <c r="R49" s="32">
        <v>0</v>
      </c>
      <c r="S49" s="24">
        <v>0</v>
      </c>
      <c r="T49" s="24">
        <v>0</v>
      </c>
      <c r="U49" s="32">
        <f t="shared" si="12"/>
        <v>0</v>
      </c>
      <c r="V49" s="24">
        <f t="shared" si="13"/>
        <v>0</v>
      </c>
      <c r="W49" s="24">
        <f t="shared" si="14"/>
        <v>0</v>
      </c>
      <c r="X49" s="24">
        <v>0</v>
      </c>
      <c r="Y49" s="24">
        <f t="shared" si="2"/>
        <v>0</v>
      </c>
      <c r="Z49" s="25"/>
      <c r="AA49" s="26"/>
    </row>
    <row r="50" spans="1:27" s="33" customFormat="1" ht="24.95" customHeight="1">
      <c r="A50" s="30"/>
      <c r="B50" s="31" t="s">
        <v>95</v>
      </c>
      <c r="C50" s="31">
        <v>5021203000</v>
      </c>
      <c r="D50" s="24">
        <v>0</v>
      </c>
      <c r="E50" s="32">
        <f t="shared" si="7"/>
        <v>0</v>
      </c>
      <c r="F50" s="32">
        <f t="shared" si="8"/>
        <v>0</v>
      </c>
      <c r="G50" s="24">
        <v>0</v>
      </c>
      <c r="H50" s="24">
        <v>0</v>
      </c>
      <c r="I50" s="24">
        <v>0</v>
      </c>
      <c r="J50" s="24">
        <v>0</v>
      </c>
      <c r="K50" s="32">
        <f t="shared" si="10"/>
        <v>0</v>
      </c>
      <c r="L50" s="24">
        <v>0</v>
      </c>
      <c r="M50" s="32">
        <v>0</v>
      </c>
      <c r="N50" s="24">
        <v>0</v>
      </c>
      <c r="O50" s="24">
        <v>0</v>
      </c>
      <c r="P50" s="32">
        <f t="shared" si="11"/>
        <v>0</v>
      </c>
      <c r="Q50" s="32">
        <v>0</v>
      </c>
      <c r="R50" s="32">
        <v>0</v>
      </c>
      <c r="S50" s="24">
        <v>0</v>
      </c>
      <c r="T50" s="24">
        <v>0</v>
      </c>
      <c r="U50" s="32">
        <f t="shared" si="12"/>
        <v>0</v>
      </c>
      <c r="V50" s="24">
        <f t="shared" si="13"/>
        <v>0</v>
      </c>
      <c r="W50" s="24">
        <f t="shared" si="14"/>
        <v>0</v>
      </c>
      <c r="X50" s="24">
        <v>0</v>
      </c>
      <c r="Y50" s="24">
        <f t="shared" si="2"/>
        <v>0</v>
      </c>
      <c r="Z50" s="25"/>
      <c r="AA50" s="26"/>
    </row>
    <row r="51" spans="1:27" s="33" customFormat="1" ht="39.950000000000003" customHeight="1">
      <c r="A51" s="30"/>
      <c r="B51" s="31" t="s">
        <v>96</v>
      </c>
      <c r="C51" s="31">
        <v>5021299099</v>
      </c>
      <c r="D51" s="24">
        <v>0</v>
      </c>
      <c r="E51" s="32">
        <f t="shared" si="7"/>
        <v>105080</v>
      </c>
      <c r="F51" s="24">
        <f t="shared" si="8"/>
        <v>105080</v>
      </c>
      <c r="G51" s="24">
        <v>0</v>
      </c>
      <c r="H51" s="24">
        <v>-271920</v>
      </c>
      <c r="I51" s="24">
        <v>0</v>
      </c>
      <c r="J51" s="24">
        <v>377000</v>
      </c>
      <c r="K51" s="24">
        <f t="shared" si="10"/>
        <v>105080</v>
      </c>
      <c r="L51" s="24">
        <v>0</v>
      </c>
      <c r="M51" s="32">
        <v>0</v>
      </c>
      <c r="N51" s="24">
        <v>36750</v>
      </c>
      <c r="O51" s="24">
        <v>68330</v>
      </c>
      <c r="P51" s="24">
        <f t="shared" si="11"/>
        <v>105080</v>
      </c>
      <c r="Q51" s="32">
        <v>0</v>
      </c>
      <c r="R51" s="32">
        <v>0</v>
      </c>
      <c r="S51" s="24">
        <v>36750</v>
      </c>
      <c r="T51" s="24">
        <v>68330</v>
      </c>
      <c r="U51" s="24">
        <f t="shared" si="12"/>
        <v>105080</v>
      </c>
      <c r="V51" s="24">
        <f t="shared" si="13"/>
        <v>0</v>
      </c>
      <c r="W51" s="24">
        <f t="shared" si="14"/>
        <v>0</v>
      </c>
      <c r="X51" s="24">
        <v>0</v>
      </c>
      <c r="Y51" s="24">
        <f t="shared" si="2"/>
        <v>0</v>
      </c>
      <c r="Z51" s="25"/>
      <c r="AA51" s="26"/>
    </row>
    <row r="52" spans="1:27" s="22" customFormat="1" ht="35.1" customHeight="1">
      <c r="A52" s="18"/>
      <c r="B52" s="29" t="s">
        <v>97</v>
      </c>
      <c r="C52" s="29">
        <v>5021300000</v>
      </c>
      <c r="D52" s="19">
        <f>SUM(D53:D59)</f>
        <v>0</v>
      </c>
      <c r="E52" s="19">
        <f t="shared" ref="E52:X52" si="23">SUM(E53:E59)</f>
        <v>245624</v>
      </c>
      <c r="F52" s="19">
        <f t="shared" si="23"/>
        <v>245624</v>
      </c>
      <c r="G52" s="19">
        <f t="shared" si="23"/>
        <v>0</v>
      </c>
      <c r="H52" s="19">
        <f t="shared" si="23"/>
        <v>185624</v>
      </c>
      <c r="I52" s="19">
        <f t="shared" si="23"/>
        <v>0</v>
      </c>
      <c r="J52" s="19">
        <f t="shared" si="23"/>
        <v>60000</v>
      </c>
      <c r="K52" s="19">
        <f t="shared" si="23"/>
        <v>245624</v>
      </c>
      <c r="L52" s="19">
        <f t="shared" si="23"/>
        <v>0</v>
      </c>
      <c r="M52" s="19">
        <f t="shared" si="23"/>
        <v>0</v>
      </c>
      <c r="N52" s="19">
        <f t="shared" si="23"/>
        <v>52100</v>
      </c>
      <c r="O52" s="19">
        <f t="shared" si="23"/>
        <v>193524</v>
      </c>
      <c r="P52" s="19">
        <f t="shared" si="23"/>
        <v>245624</v>
      </c>
      <c r="Q52" s="19">
        <f t="shared" si="23"/>
        <v>0</v>
      </c>
      <c r="R52" s="19">
        <f t="shared" si="23"/>
        <v>0</v>
      </c>
      <c r="S52" s="19">
        <f t="shared" si="23"/>
        <v>52100</v>
      </c>
      <c r="T52" s="19">
        <f t="shared" si="23"/>
        <v>193524</v>
      </c>
      <c r="U52" s="19">
        <f t="shared" si="23"/>
        <v>245624</v>
      </c>
      <c r="V52" s="19">
        <f t="shared" si="23"/>
        <v>0</v>
      </c>
      <c r="W52" s="19">
        <f t="shared" si="23"/>
        <v>0</v>
      </c>
      <c r="X52" s="19">
        <f t="shared" si="23"/>
        <v>0</v>
      </c>
      <c r="Y52" s="19">
        <f t="shared" si="2"/>
        <v>0</v>
      </c>
      <c r="Z52" s="20"/>
      <c r="AA52" s="21"/>
    </row>
    <row r="53" spans="1:27" s="33" customFormat="1" ht="35.1" customHeight="1">
      <c r="A53" s="30"/>
      <c r="B53" s="31" t="s">
        <v>98</v>
      </c>
      <c r="C53" s="31">
        <v>5021303006</v>
      </c>
      <c r="D53" s="24">
        <v>0</v>
      </c>
      <c r="E53" s="32">
        <f t="shared" si="7"/>
        <v>0</v>
      </c>
      <c r="F53" s="24">
        <f t="shared" si="8"/>
        <v>0</v>
      </c>
      <c r="G53" s="24">
        <v>0</v>
      </c>
      <c r="H53" s="24">
        <v>0</v>
      </c>
      <c r="I53" s="24">
        <v>0</v>
      </c>
      <c r="J53" s="24">
        <v>0</v>
      </c>
      <c r="K53" s="24">
        <f t="shared" si="10"/>
        <v>0</v>
      </c>
      <c r="L53" s="24">
        <v>0</v>
      </c>
      <c r="M53" s="32">
        <v>0</v>
      </c>
      <c r="N53" s="24">
        <v>0</v>
      </c>
      <c r="O53" s="24">
        <v>0</v>
      </c>
      <c r="P53" s="24">
        <f t="shared" si="11"/>
        <v>0</v>
      </c>
      <c r="Q53" s="32">
        <v>0</v>
      </c>
      <c r="R53" s="32">
        <v>0</v>
      </c>
      <c r="S53" s="24">
        <v>0</v>
      </c>
      <c r="T53" s="24">
        <v>0</v>
      </c>
      <c r="U53" s="24">
        <f t="shared" si="12"/>
        <v>0</v>
      </c>
      <c r="V53" s="24">
        <f t="shared" si="13"/>
        <v>0</v>
      </c>
      <c r="W53" s="24">
        <f t="shared" si="14"/>
        <v>0</v>
      </c>
      <c r="X53" s="24">
        <v>0</v>
      </c>
      <c r="Y53" s="24">
        <f t="shared" si="2"/>
        <v>0</v>
      </c>
      <c r="Z53" s="25"/>
      <c r="AA53" s="26"/>
    </row>
    <row r="54" spans="1:27" s="33" customFormat="1" ht="35.1" customHeight="1">
      <c r="A54" s="30"/>
      <c r="B54" s="31" t="s">
        <v>99</v>
      </c>
      <c r="C54" s="31">
        <v>5021304001</v>
      </c>
      <c r="D54" s="24">
        <v>0</v>
      </c>
      <c r="E54" s="32">
        <f t="shared" si="7"/>
        <v>0</v>
      </c>
      <c r="F54" s="24">
        <f t="shared" si="8"/>
        <v>0</v>
      </c>
      <c r="G54" s="24">
        <v>0</v>
      </c>
      <c r="H54" s="24">
        <v>0</v>
      </c>
      <c r="I54" s="24">
        <v>0</v>
      </c>
      <c r="J54" s="24">
        <v>0</v>
      </c>
      <c r="K54" s="24">
        <f t="shared" si="10"/>
        <v>0</v>
      </c>
      <c r="L54" s="24">
        <v>0</v>
      </c>
      <c r="M54" s="32">
        <v>0</v>
      </c>
      <c r="N54" s="24">
        <v>0</v>
      </c>
      <c r="O54" s="24">
        <v>0</v>
      </c>
      <c r="P54" s="24">
        <f t="shared" si="11"/>
        <v>0</v>
      </c>
      <c r="Q54" s="32">
        <v>0</v>
      </c>
      <c r="R54" s="32">
        <v>0</v>
      </c>
      <c r="S54" s="24">
        <v>0</v>
      </c>
      <c r="T54" s="24">
        <v>0</v>
      </c>
      <c r="U54" s="24">
        <f t="shared" si="12"/>
        <v>0</v>
      </c>
      <c r="V54" s="24">
        <f t="shared" si="13"/>
        <v>0</v>
      </c>
      <c r="W54" s="24">
        <f t="shared" si="14"/>
        <v>0</v>
      </c>
      <c r="X54" s="24">
        <v>0</v>
      </c>
      <c r="Y54" s="24">
        <f t="shared" si="2"/>
        <v>0</v>
      </c>
      <c r="Z54" s="25"/>
      <c r="AA54" s="26"/>
    </row>
    <row r="55" spans="1:27" s="33" customFormat="1" ht="35.1" customHeight="1">
      <c r="A55" s="30"/>
      <c r="B55" s="31" t="s">
        <v>78</v>
      </c>
      <c r="C55" s="31">
        <v>5021305003</v>
      </c>
      <c r="D55" s="24">
        <v>0</v>
      </c>
      <c r="E55" s="32">
        <f t="shared" si="7"/>
        <v>0</v>
      </c>
      <c r="F55" s="24">
        <f t="shared" si="8"/>
        <v>0</v>
      </c>
      <c r="G55" s="24">
        <v>0</v>
      </c>
      <c r="H55" s="24">
        <v>0</v>
      </c>
      <c r="I55" s="24">
        <v>0</v>
      </c>
      <c r="J55" s="24">
        <v>0</v>
      </c>
      <c r="K55" s="24">
        <f t="shared" si="10"/>
        <v>0</v>
      </c>
      <c r="L55" s="24">
        <v>0</v>
      </c>
      <c r="M55" s="32">
        <v>0</v>
      </c>
      <c r="N55" s="24">
        <v>0</v>
      </c>
      <c r="O55" s="24">
        <v>0</v>
      </c>
      <c r="P55" s="24">
        <f t="shared" si="11"/>
        <v>0</v>
      </c>
      <c r="Q55" s="32">
        <v>0</v>
      </c>
      <c r="R55" s="32">
        <v>0</v>
      </c>
      <c r="S55" s="24">
        <v>0</v>
      </c>
      <c r="T55" s="24">
        <v>0</v>
      </c>
      <c r="U55" s="24">
        <f t="shared" si="12"/>
        <v>0</v>
      </c>
      <c r="V55" s="24">
        <f t="shared" si="13"/>
        <v>0</v>
      </c>
      <c r="W55" s="24">
        <f t="shared" si="14"/>
        <v>0</v>
      </c>
      <c r="X55" s="24">
        <v>0</v>
      </c>
      <c r="Y55" s="24">
        <f t="shared" si="2"/>
        <v>0</v>
      </c>
      <c r="Z55" s="25"/>
      <c r="AA55" s="26"/>
    </row>
    <row r="56" spans="1:27" s="33" customFormat="1" ht="35.1" customHeight="1">
      <c r="A56" s="30"/>
      <c r="B56" s="31" t="s">
        <v>100</v>
      </c>
      <c r="C56" s="31">
        <v>5021305014</v>
      </c>
      <c r="D56" s="24">
        <v>0</v>
      </c>
      <c r="E56" s="32">
        <f t="shared" si="7"/>
        <v>0</v>
      </c>
      <c r="F56" s="24">
        <f t="shared" si="8"/>
        <v>0</v>
      </c>
      <c r="G56" s="24">
        <v>0</v>
      </c>
      <c r="H56" s="24">
        <v>0</v>
      </c>
      <c r="I56" s="24">
        <v>0</v>
      </c>
      <c r="J56" s="24">
        <v>0</v>
      </c>
      <c r="K56" s="24">
        <f t="shared" si="10"/>
        <v>0</v>
      </c>
      <c r="L56" s="24">
        <v>0</v>
      </c>
      <c r="M56" s="32">
        <v>0</v>
      </c>
      <c r="N56" s="24">
        <v>0</v>
      </c>
      <c r="O56" s="24">
        <v>0</v>
      </c>
      <c r="P56" s="24">
        <f t="shared" si="11"/>
        <v>0</v>
      </c>
      <c r="Q56" s="32">
        <v>0</v>
      </c>
      <c r="R56" s="32">
        <v>0</v>
      </c>
      <c r="S56" s="24">
        <v>0</v>
      </c>
      <c r="T56" s="24">
        <v>0</v>
      </c>
      <c r="U56" s="24">
        <f t="shared" si="12"/>
        <v>0</v>
      </c>
      <c r="V56" s="24">
        <f t="shared" si="13"/>
        <v>0</v>
      </c>
      <c r="W56" s="24">
        <f t="shared" si="14"/>
        <v>0</v>
      </c>
      <c r="X56" s="24">
        <v>0</v>
      </c>
      <c r="Y56" s="24">
        <f t="shared" si="2"/>
        <v>0</v>
      </c>
      <c r="Z56" s="25"/>
      <c r="AA56" s="26"/>
    </row>
    <row r="57" spans="1:27" s="33" customFormat="1" ht="24.95" customHeight="1">
      <c r="A57" s="30"/>
      <c r="B57" s="31" t="s">
        <v>101</v>
      </c>
      <c r="C57" s="31">
        <v>5021306001</v>
      </c>
      <c r="D57" s="24">
        <v>0</v>
      </c>
      <c r="E57" s="32">
        <f t="shared" si="7"/>
        <v>245624</v>
      </c>
      <c r="F57" s="24">
        <f t="shared" si="8"/>
        <v>245624</v>
      </c>
      <c r="G57" s="24">
        <v>0</v>
      </c>
      <c r="H57" s="24">
        <v>185624</v>
      </c>
      <c r="I57" s="24">
        <v>0</v>
      </c>
      <c r="J57" s="24">
        <v>60000</v>
      </c>
      <c r="K57" s="24">
        <f t="shared" si="10"/>
        <v>245624</v>
      </c>
      <c r="L57" s="24">
        <v>0</v>
      </c>
      <c r="M57" s="32">
        <v>0</v>
      </c>
      <c r="N57" s="24">
        <v>52100</v>
      </c>
      <c r="O57" s="24">
        <v>193524</v>
      </c>
      <c r="P57" s="24">
        <f t="shared" si="11"/>
        <v>245624</v>
      </c>
      <c r="Q57" s="32">
        <v>0</v>
      </c>
      <c r="R57" s="32">
        <v>0</v>
      </c>
      <c r="S57" s="24">
        <v>52100</v>
      </c>
      <c r="T57" s="24">
        <v>193524</v>
      </c>
      <c r="U57" s="24">
        <f t="shared" si="12"/>
        <v>245624</v>
      </c>
      <c r="V57" s="24">
        <f t="shared" si="13"/>
        <v>0</v>
      </c>
      <c r="W57" s="24">
        <f t="shared" si="14"/>
        <v>0</v>
      </c>
      <c r="X57" s="24">
        <v>0</v>
      </c>
      <c r="Y57" s="24">
        <f t="shared" si="2"/>
        <v>0</v>
      </c>
      <c r="Z57" s="25"/>
      <c r="AA57" s="26"/>
    </row>
    <row r="58" spans="1:27" s="27" customFormat="1" ht="24.95" customHeight="1">
      <c r="A58" s="23"/>
      <c r="B58" s="31" t="s">
        <v>80</v>
      </c>
      <c r="C58" s="31">
        <v>5021307000</v>
      </c>
      <c r="D58" s="24">
        <v>0</v>
      </c>
      <c r="E58" s="32">
        <f t="shared" si="7"/>
        <v>0</v>
      </c>
      <c r="F58" s="24">
        <f t="shared" si="8"/>
        <v>0</v>
      </c>
      <c r="G58" s="24">
        <v>0</v>
      </c>
      <c r="H58" s="24">
        <v>0</v>
      </c>
      <c r="I58" s="24">
        <v>0</v>
      </c>
      <c r="J58" s="24">
        <v>0</v>
      </c>
      <c r="K58" s="24">
        <f t="shared" si="10"/>
        <v>0</v>
      </c>
      <c r="L58" s="24">
        <v>0</v>
      </c>
      <c r="M58" s="32">
        <v>0</v>
      </c>
      <c r="N58" s="24">
        <v>0</v>
      </c>
      <c r="O58" s="24">
        <v>0</v>
      </c>
      <c r="P58" s="24">
        <f t="shared" si="11"/>
        <v>0</v>
      </c>
      <c r="Q58" s="32">
        <v>0</v>
      </c>
      <c r="R58" s="32">
        <v>0</v>
      </c>
      <c r="S58" s="24">
        <v>0</v>
      </c>
      <c r="T58" s="24">
        <v>0</v>
      </c>
      <c r="U58" s="24">
        <f t="shared" si="12"/>
        <v>0</v>
      </c>
      <c r="V58" s="24">
        <f t="shared" si="13"/>
        <v>0</v>
      </c>
      <c r="W58" s="24">
        <f t="shared" si="14"/>
        <v>0</v>
      </c>
      <c r="X58" s="24">
        <v>0</v>
      </c>
      <c r="Y58" s="24">
        <f t="shared" si="2"/>
        <v>0</v>
      </c>
      <c r="Z58" s="25"/>
      <c r="AA58" s="26"/>
    </row>
    <row r="59" spans="1:27" s="33" customFormat="1" ht="54" customHeight="1">
      <c r="A59" s="30"/>
      <c r="B59" s="31" t="s">
        <v>102</v>
      </c>
      <c r="C59" s="31">
        <v>5021322001</v>
      </c>
      <c r="D59" s="24">
        <v>0</v>
      </c>
      <c r="E59" s="32">
        <f t="shared" si="7"/>
        <v>0</v>
      </c>
      <c r="F59" s="24">
        <f t="shared" si="8"/>
        <v>0</v>
      </c>
      <c r="G59" s="24">
        <v>0</v>
      </c>
      <c r="H59" s="24">
        <v>0</v>
      </c>
      <c r="I59" s="24">
        <v>0</v>
      </c>
      <c r="J59" s="24">
        <v>0</v>
      </c>
      <c r="K59" s="24">
        <f t="shared" si="10"/>
        <v>0</v>
      </c>
      <c r="L59" s="24">
        <v>0</v>
      </c>
      <c r="M59" s="32">
        <v>0</v>
      </c>
      <c r="N59" s="24">
        <v>0</v>
      </c>
      <c r="O59" s="24">
        <v>0</v>
      </c>
      <c r="P59" s="24">
        <f t="shared" si="11"/>
        <v>0</v>
      </c>
      <c r="Q59" s="32">
        <v>0</v>
      </c>
      <c r="R59" s="32">
        <v>0</v>
      </c>
      <c r="S59" s="24">
        <v>0</v>
      </c>
      <c r="T59" s="24">
        <v>0</v>
      </c>
      <c r="U59" s="24">
        <f t="shared" si="12"/>
        <v>0</v>
      </c>
      <c r="V59" s="24">
        <f t="shared" si="13"/>
        <v>0</v>
      </c>
      <c r="W59" s="24">
        <f t="shared" si="14"/>
        <v>0</v>
      </c>
      <c r="X59" s="24">
        <v>0</v>
      </c>
      <c r="Y59" s="24">
        <f t="shared" si="2"/>
        <v>0</v>
      </c>
      <c r="Z59" s="25"/>
      <c r="AA59" s="26"/>
    </row>
    <row r="60" spans="1:27" s="22" customFormat="1" ht="39.950000000000003" customHeight="1">
      <c r="A60" s="18"/>
      <c r="B60" s="29" t="s">
        <v>103</v>
      </c>
      <c r="C60" s="29">
        <v>5021500000</v>
      </c>
      <c r="D60" s="19">
        <f t="shared" ref="D60" si="24">D61</f>
        <v>0</v>
      </c>
      <c r="E60" s="34">
        <f t="shared" si="7"/>
        <v>0</v>
      </c>
      <c r="F60" s="19">
        <f t="shared" si="8"/>
        <v>0</v>
      </c>
      <c r="G60" s="19">
        <f t="shared" ref="G60:T60" si="25">G61</f>
        <v>0</v>
      </c>
      <c r="H60" s="19">
        <f t="shared" si="25"/>
        <v>0</v>
      </c>
      <c r="I60" s="19">
        <f t="shared" si="25"/>
        <v>0</v>
      </c>
      <c r="J60" s="19">
        <f t="shared" si="25"/>
        <v>0</v>
      </c>
      <c r="K60" s="19">
        <f t="shared" si="10"/>
        <v>0</v>
      </c>
      <c r="L60" s="19">
        <f t="shared" si="25"/>
        <v>0</v>
      </c>
      <c r="M60" s="34">
        <f t="shared" si="25"/>
        <v>0</v>
      </c>
      <c r="N60" s="19">
        <f t="shared" si="25"/>
        <v>0</v>
      </c>
      <c r="O60" s="19">
        <f t="shared" si="25"/>
        <v>0</v>
      </c>
      <c r="P60" s="19">
        <f t="shared" si="11"/>
        <v>0</v>
      </c>
      <c r="Q60" s="34">
        <f t="shared" si="25"/>
        <v>0</v>
      </c>
      <c r="R60" s="34">
        <f t="shared" si="25"/>
        <v>0</v>
      </c>
      <c r="S60" s="19">
        <f t="shared" si="25"/>
        <v>0</v>
      </c>
      <c r="T60" s="19">
        <f t="shared" si="25"/>
        <v>0</v>
      </c>
      <c r="U60" s="19">
        <f t="shared" si="12"/>
        <v>0</v>
      </c>
      <c r="V60" s="19">
        <f t="shared" si="13"/>
        <v>0</v>
      </c>
      <c r="W60" s="19">
        <f t="shared" si="14"/>
        <v>0</v>
      </c>
      <c r="X60" s="19">
        <v>0</v>
      </c>
      <c r="Y60" s="19">
        <f t="shared" si="2"/>
        <v>0</v>
      </c>
      <c r="Z60" s="20"/>
      <c r="AA60" s="21"/>
    </row>
    <row r="61" spans="1:27" s="33" customFormat="1" ht="35.1" customHeight="1">
      <c r="A61" s="30"/>
      <c r="B61" s="31" t="s">
        <v>104</v>
      </c>
      <c r="C61" s="31">
        <v>5021502000</v>
      </c>
      <c r="D61" s="24">
        <v>0</v>
      </c>
      <c r="E61" s="32">
        <f t="shared" si="7"/>
        <v>0</v>
      </c>
      <c r="F61" s="32">
        <f t="shared" si="8"/>
        <v>0</v>
      </c>
      <c r="G61" s="24">
        <v>0</v>
      </c>
      <c r="H61" s="24">
        <v>0</v>
      </c>
      <c r="I61" s="24">
        <v>0</v>
      </c>
      <c r="J61" s="24">
        <v>0</v>
      </c>
      <c r="K61" s="32">
        <f t="shared" si="10"/>
        <v>0</v>
      </c>
      <c r="L61" s="24">
        <v>0</v>
      </c>
      <c r="M61" s="32">
        <v>0</v>
      </c>
      <c r="N61" s="24">
        <v>0</v>
      </c>
      <c r="O61" s="24">
        <v>0</v>
      </c>
      <c r="P61" s="32">
        <f t="shared" si="11"/>
        <v>0</v>
      </c>
      <c r="Q61" s="32">
        <v>0</v>
      </c>
      <c r="R61" s="32">
        <v>0</v>
      </c>
      <c r="S61" s="24">
        <v>0</v>
      </c>
      <c r="T61" s="24">
        <v>0</v>
      </c>
      <c r="U61" s="32">
        <f t="shared" si="12"/>
        <v>0</v>
      </c>
      <c r="V61" s="24">
        <f t="shared" si="13"/>
        <v>0</v>
      </c>
      <c r="W61" s="24">
        <f t="shared" si="14"/>
        <v>0</v>
      </c>
      <c r="X61" s="24">
        <v>0</v>
      </c>
      <c r="Y61" s="24">
        <f t="shared" si="2"/>
        <v>0</v>
      </c>
      <c r="Z61" s="25"/>
      <c r="AA61" s="26"/>
    </row>
    <row r="62" spans="1:27" s="22" customFormat="1" ht="24.95" customHeight="1">
      <c r="A62" s="18"/>
      <c r="B62" s="29" t="s">
        <v>105</v>
      </c>
      <c r="C62" s="29">
        <v>5021600000</v>
      </c>
      <c r="D62" s="19">
        <f t="shared" ref="D62" si="26">D63</f>
        <v>0</v>
      </c>
      <c r="E62" s="34">
        <f t="shared" si="7"/>
        <v>0</v>
      </c>
      <c r="F62" s="34">
        <f t="shared" si="8"/>
        <v>0</v>
      </c>
      <c r="G62" s="19">
        <f t="shared" ref="G62:T62" si="27">G63</f>
        <v>0</v>
      </c>
      <c r="H62" s="19">
        <f t="shared" si="27"/>
        <v>0</v>
      </c>
      <c r="I62" s="19">
        <f t="shared" si="27"/>
        <v>0</v>
      </c>
      <c r="J62" s="19">
        <f t="shared" si="27"/>
        <v>0</v>
      </c>
      <c r="K62" s="34">
        <f t="shared" si="10"/>
        <v>0</v>
      </c>
      <c r="L62" s="19">
        <f t="shared" si="27"/>
        <v>0</v>
      </c>
      <c r="M62" s="34">
        <f t="shared" si="27"/>
        <v>0</v>
      </c>
      <c r="N62" s="19">
        <f t="shared" si="27"/>
        <v>0</v>
      </c>
      <c r="O62" s="19">
        <f t="shared" si="27"/>
        <v>0</v>
      </c>
      <c r="P62" s="34">
        <f t="shared" si="11"/>
        <v>0</v>
      </c>
      <c r="Q62" s="34">
        <f t="shared" si="27"/>
        <v>0</v>
      </c>
      <c r="R62" s="34">
        <f t="shared" si="27"/>
        <v>0</v>
      </c>
      <c r="S62" s="19">
        <f t="shared" si="27"/>
        <v>0</v>
      </c>
      <c r="T62" s="19">
        <f t="shared" si="27"/>
        <v>0</v>
      </c>
      <c r="U62" s="34">
        <f t="shared" si="12"/>
        <v>0</v>
      </c>
      <c r="V62" s="19">
        <f t="shared" si="13"/>
        <v>0</v>
      </c>
      <c r="W62" s="19">
        <f t="shared" si="14"/>
        <v>0</v>
      </c>
      <c r="X62" s="19">
        <v>0</v>
      </c>
      <c r="Y62" s="19">
        <f t="shared" si="2"/>
        <v>0</v>
      </c>
      <c r="Z62" s="20"/>
      <c r="AA62" s="21"/>
    </row>
    <row r="63" spans="1:27" s="33" customFormat="1" ht="24.95" customHeight="1">
      <c r="A63" s="30"/>
      <c r="B63" s="31" t="s">
        <v>105</v>
      </c>
      <c r="C63" s="31">
        <v>5021601000</v>
      </c>
      <c r="D63" s="24">
        <v>0</v>
      </c>
      <c r="E63" s="32">
        <f t="shared" si="7"/>
        <v>0</v>
      </c>
      <c r="F63" s="24">
        <f t="shared" si="8"/>
        <v>0</v>
      </c>
      <c r="G63" s="24">
        <v>0</v>
      </c>
      <c r="H63" s="24">
        <v>0</v>
      </c>
      <c r="I63" s="24">
        <v>0</v>
      </c>
      <c r="J63" s="24">
        <v>0</v>
      </c>
      <c r="K63" s="24">
        <f t="shared" si="10"/>
        <v>0</v>
      </c>
      <c r="L63" s="24">
        <v>0</v>
      </c>
      <c r="M63" s="24">
        <v>0</v>
      </c>
      <c r="N63" s="24">
        <v>0</v>
      </c>
      <c r="O63" s="24">
        <v>0</v>
      </c>
      <c r="P63" s="24">
        <f t="shared" si="11"/>
        <v>0</v>
      </c>
      <c r="Q63" s="24">
        <v>0</v>
      </c>
      <c r="R63" s="24">
        <v>0</v>
      </c>
      <c r="S63" s="24">
        <v>0</v>
      </c>
      <c r="T63" s="24">
        <v>0</v>
      </c>
      <c r="U63" s="24">
        <f t="shared" si="12"/>
        <v>0</v>
      </c>
      <c r="V63" s="24">
        <f t="shared" si="13"/>
        <v>0</v>
      </c>
      <c r="W63" s="24">
        <f t="shared" si="14"/>
        <v>0</v>
      </c>
      <c r="X63" s="24">
        <v>0</v>
      </c>
      <c r="Y63" s="24">
        <f t="shared" si="2"/>
        <v>0</v>
      </c>
      <c r="Z63" s="25"/>
      <c r="AA63" s="26"/>
    </row>
    <row r="64" spans="1:27" s="22" customFormat="1" ht="42.95" customHeight="1">
      <c r="A64" s="18"/>
      <c r="B64" s="29" t="s">
        <v>106</v>
      </c>
      <c r="C64" s="29">
        <v>5029900000</v>
      </c>
      <c r="D64" s="19">
        <f>SUM(D65:D72)</f>
        <v>0</v>
      </c>
      <c r="E64" s="19">
        <f t="shared" ref="E64:X64" si="28">SUM(E65:E72)</f>
        <v>59000</v>
      </c>
      <c r="F64" s="19">
        <f t="shared" si="28"/>
        <v>59000</v>
      </c>
      <c r="G64" s="19">
        <f t="shared" si="28"/>
        <v>0</v>
      </c>
      <c r="H64" s="19">
        <f t="shared" si="28"/>
        <v>59000</v>
      </c>
      <c r="I64" s="19">
        <f t="shared" si="28"/>
        <v>0</v>
      </c>
      <c r="J64" s="19">
        <f t="shared" si="28"/>
        <v>0</v>
      </c>
      <c r="K64" s="19">
        <f t="shared" si="28"/>
        <v>59000</v>
      </c>
      <c r="L64" s="19">
        <f t="shared" si="28"/>
        <v>0</v>
      </c>
      <c r="M64" s="19">
        <f t="shared" si="28"/>
        <v>0</v>
      </c>
      <c r="N64" s="19">
        <f t="shared" si="28"/>
        <v>0</v>
      </c>
      <c r="O64" s="19">
        <f t="shared" si="28"/>
        <v>59000</v>
      </c>
      <c r="P64" s="19">
        <f t="shared" si="28"/>
        <v>59000</v>
      </c>
      <c r="Q64" s="19">
        <f t="shared" si="28"/>
        <v>0</v>
      </c>
      <c r="R64" s="19">
        <f t="shared" si="28"/>
        <v>0</v>
      </c>
      <c r="S64" s="19">
        <f t="shared" si="28"/>
        <v>0</v>
      </c>
      <c r="T64" s="19">
        <f t="shared" si="28"/>
        <v>59000</v>
      </c>
      <c r="U64" s="19">
        <f t="shared" si="28"/>
        <v>59000</v>
      </c>
      <c r="V64" s="19">
        <f t="shared" si="28"/>
        <v>0</v>
      </c>
      <c r="W64" s="19">
        <f t="shared" si="28"/>
        <v>0</v>
      </c>
      <c r="X64" s="19">
        <f t="shared" si="28"/>
        <v>0</v>
      </c>
      <c r="Y64" s="19">
        <f t="shared" si="2"/>
        <v>0</v>
      </c>
      <c r="Z64" s="20"/>
      <c r="AA64" s="21"/>
    </row>
    <row r="65" spans="1:27" s="33" customFormat="1" ht="24.95" customHeight="1">
      <c r="A65" s="30"/>
      <c r="B65" s="31" t="s">
        <v>107</v>
      </c>
      <c r="C65" s="31">
        <v>5029901000</v>
      </c>
      <c r="D65" s="24">
        <v>0</v>
      </c>
      <c r="E65" s="32">
        <f t="shared" si="7"/>
        <v>0</v>
      </c>
      <c r="F65" s="24">
        <f t="shared" si="8"/>
        <v>0</v>
      </c>
      <c r="G65" s="24">
        <v>0</v>
      </c>
      <c r="H65" s="24">
        <v>0</v>
      </c>
      <c r="I65" s="24">
        <v>0</v>
      </c>
      <c r="J65" s="24">
        <v>0</v>
      </c>
      <c r="K65" s="24">
        <f t="shared" si="10"/>
        <v>0</v>
      </c>
      <c r="L65" s="24">
        <v>0</v>
      </c>
      <c r="M65" s="24">
        <v>0</v>
      </c>
      <c r="N65" s="24">
        <v>0</v>
      </c>
      <c r="O65" s="24">
        <v>0</v>
      </c>
      <c r="P65" s="24">
        <f t="shared" si="11"/>
        <v>0</v>
      </c>
      <c r="Q65" s="24">
        <v>0</v>
      </c>
      <c r="R65" s="24">
        <v>0</v>
      </c>
      <c r="S65" s="24">
        <v>0</v>
      </c>
      <c r="T65" s="24">
        <v>0</v>
      </c>
      <c r="U65" s="24">
        <f t="shared" si="12"/>
        <v>0</v>
      </c>
      <c r="V65" s="24">
        <f t="shared" si="13"/>
        <v>0</v>
      </c>
      <c r="W65" s="24">
        <f t="shared" si="14"/>
        <v>0</v>
      </c>
      <c r="X65" s="24">
        <v>0</v>
      </c>
      <c r="Y65" s="24">
        <f t="shared" si="2"/>
        <v>0</v>
      </c>
      <c r="Z65" s="25"/>
      <c r="AA65" s="26"/>
    </row>
    <row r="66" spans="1:27" s="33" customFormat="1" ht="35.1" customHeight="1">
      <c r="A66" s="30"/>
      <c r="B66" s="31" t="s">
        <v>108</v>
      </c>
      <c r="C66" s="31">
        <v>5029902000</v>
      </c>
      <c r="D66" s="24">
        <v>0</v>
      </c>
      <c r="E66" s="32">
        <f t="shared" si="7"/>
        <v>0</v>
      </c>
      <c r="F66" s="32">
        <f t="shared" si="8"/>
        <v>0</v>
      </c>
      <c r="G66" s="24">
        <v>0</v>
      </c>
      <c r="H66" s="24">
        <v>0</v>
      </c>
      <c r="I66" s="24">
        <v>0</v>
      </c>
      <c r="J66" s="24">
        <v>0</v>
      </c>
      <c r="K66" s="24">
        <f t="shared" si="10"/>
        <v>0</v>
      </c>
      <c r="L66" s="24">
        <v>0</v>
      </c>
      <c r="M66" s="24">
        <v>0</v>
      </c>
      <c r="N66" s="24">
        <v>0</v>
      </c>
      <c r="O66" s="24">
        <v>0</v>
      </c>
      <c r="P66" s="24">
        <f t="shared" si="11"/>
        <v>0</v>
      </c>
      <c r="Q66" s="32">
        <v>0</v>
      </c>
      <c r="R66" s="32">
        <v>0</v>
      </c>
      <c r="S66" s="24">
        <v>0</v>
      </c>
      <c r="T66" s="24">
        <v>0</v>
      </c>
      <c r="U66" s="24">
        <f t="shared" si="12"/>
        <v>0</v>
      </c>
      <c r="V66" s="24">
        <f t="shared" si="13"/>
        <v>0</v>
      </c>
      <c r="W66" s="24">
        <f t="shared" si="14"/>
        <v>0</v>
      </c>
      <c r="X66" s="24">
        <v>0</v>
      </c>
      <c r="Y66" s="24">
        <f t="shared" si="2"/>
        <v>0</v>
      </c>
      <c r="Z66" s="25"/>
      <c r="AA66" s="26"/>
    </row>
    <row r="67" spans="1:27" s="33" customFormat="1" ht="35.1" customHeight="1">
      <c r="A67" s="30"/>
      <c r="B67" s="31" t="s">
        <v>109</v>
      </c>
      <c r="C67" s="31">
        <v>5029903000</v>
      </c>
      <c r="D67" s="24">
        <v>0</v>
      </c>
      <c r="E67" s="32">
        <f t="shared" si="7"/>
        <v>59000</v>
      </c>
      <c r="F67" s="32">
        <f t="shared" si="8"/>
        <v>59000</v>
      </c>
      <c r="G67" s="24">
        <v>0</v>
      </c>
      <c r="H67" s="24">
        <v>59000</v>
      </c>
      <c r="I67" s="24">
        <v>0</v>
      </c>
      <c r="J67" s="24">
        <v>0</v>
      </c>
      <c r="K67" s="32">
        <f t="shared" si="10"/>
        <v>59000</v>
      </c>
      <c r="L67" s="24">
        <v>0</v>
      </c>
      <c r="M67" s="32">
        <v>0</v>
      </c>
      <c r="N67" s="24">
        <v>0</v>
      </c>
      <c r="O67" s="24">
        <v>59000</v>
      </c>
      <c r="P67" s="32">
        <f t="shared" si="11"/>
        <v>59000</v>
      </c>
      <c r="Q67" s="32">
        <v>0</v>
      </c>
      <c r="R67" s="32">
        <v>0</v>
      </c>
      <c r="S67" s="24">
        <v>0</v>
      </c>
      <c r="T67" s="24">
        <v>59000</v>
      </c>
      <c r="U67" s="32">
        <f t="shared" si="12"/>
        <v>59000</v>
      </c>
      <c r="V67" s="24">
        <f t="shared" si="13"/>
        <v>0</v>
      </c>
      <c r="W67" s="24">
        <f t="shared" si="14"/>
        <v>0</v>
      </c>
      <c r="X67" s="24">
        <v>0</v>
      </c>
      <c r="Y67" s="24">
        <f t="shared" si="2"/>
        <v>0</v>
      </c>
      <c r="Z67" s="25"/>
      <c r="AA67" s="26"/>
    </row>
    <row r="68" spans="1:27" s="33" customFormat="1" ht="35.1" customHeight="1">
      <c r="A68" s="30"/>
      <c r="B68" s="31" t="s">
        <v>110</v>
      </c>
      <c r="C68" s="31">
        <v>5029904000</v>
      </c>
      <c r="D68" s="24">
        <v>0</v>
      </c>
      <c r="E68" s="32">
        <f t="shared" si="7"/>
        <v>0</v>
      </c>
      <c r="F68" s="32">
        <f t="shared" si="8"/>
        <v>0</v>
      </c>
      <c r="G68" s="24">
        <v>0</v>
      </c>
      <c r="H68" s="24">
        <v>0</v>
      </c>
      <c r="I68" s="24">
        <v>0</v>
      </c>
      <c r="J68" s="24">
        <v>0</v>
      </c>
      <c r="K68" s="32">
        <f t="shared" si="10"/>
        <v>0</v>
      </c>
      <c r="L68" s="24">
        <v>0</v>
      </c>
      <c r="M68" s="32">
        <v>0</v>
      </c>
      <c r="N68" s="24">
        <v>0</v>
      </c>
      <c r="O68" s="24">
        <v>0</v>
      </c>
      <c r="P68" s="32">
        <f t="shared" si="11"/>
        <v>0</v>
      </c>
      <c r="Q68" s="32">
        <v>0</v>
      </c>
      <c r="R68" s="32">
        <v>0</v>
      </c>
      <c r="S68" s="24">
        <v>0</v>
      </c>
      <c r="T68" s="24">
        <v>0</v>
      </c>
      <c r="U68" s="32">
        <f t="shared" si="12"/>
        <v>0</v>
      </c>
      <c r="V68" s="24">
        <f t="shared" si="13"/>
        <v>0</v>
      </c>
      <c r="W68" s="24">
        <f t="shared" si="14"/>
        <v>0</v>
      </c>
      <c r="X68" s="24">
        <v>0</v>
      </c>
      <c r="Y68" s="24">
        <f t="shared" si="2"/>
        <v>0</v>
      </c>
      <c r="Z68" s="25"/>
      <c r="AA68" s="26"/>
    </row>
    <row r="69" spans="1:27" s="33" customFormat="1" ht="39.950000000000003" customHeight="1">
      <c r="A69" s="30"/>
      <c r="B69" s="31" t="s">
        <v>111</v>
      </c>
      <c r="C69" s="31">
        <v>5029905003</v>
      </c>
      <c r="D69" s="24">
        <v>0</v>
      </c>
      <c r="E69" s="32">
        <f t="shared" si="7"/>
        <v>0</v>
      </c>
      <c r="F69" s="32">
        <f t="shared" si="8"/>
        <v>0</v>
      </c>
      <c r="G69" s="24">
        <v>0</v>
      </c>
      <c r="H69" s="24">
        <v>0</v>
      </c>
      <c r="I69" s="24">
        <v>0</v>
      </c>
      <c r="J69" s="24">
        <v>0</v>
      </c>
      <c r="K69" s="32">
        <f t="shared" si="10"/>
        <v>0</v>
      </c>
      <c r="L69" s="24">
        <v>0</v>
      </c>
      <c r="M69" s="32">
        <v>0</v>
      </c>
      <c r="N69" s="24">
        <v>0</v>
      </c>
      <c r="O69" s="24">
        <v>0</v>
      </c>
      <c r="P69" s="32">
        <f t="shared" si="11"/>
        <v>0</v>
      </c>
      <c r="Q69" s="32">
        <v>0</v>
      </c>
      <c r="R69" s="32">
        <v>0</v>
      </c>
      <c r="S69" s="24">
        <v>0</v>
      </c>
      <c r="T69" s="24">
        <v>0</v>
      </c>
      <c r="U69" s="32">
        <f t="shared" si="12"/>
        <v>0</v>
      </c>
      <c r="V69" s="24">
        <f t="shared" si="13"/>
        <v>0</v>
      </c>
      <c r="W69" s="24">
        <f t="shared" si="14"/>
        <v>0</v>
      </c>
      <c r="X69" s="24">
        <v>0</v>
      </c>
      <c r="Y69" s="24">
        <f t="shared" si="2"/>
        <v>0</v>
      </c>
      <c r="Z69" s="25"/>
      <c r="AA69" s="26"/>
    </row>
    <row r="70" spans="1:27" s="33" customFormat="1" ht="35.1" customHeight="1">
      <c r="A70" s="30"/>
      <c r="B70" s="31" t="s">
        <v>112</v>
      </c>
      <c r="C70" s="31">
        <v>5029907001</v>
      </c>
      <c r="D70" s="24">
        <v>0</v>
      </c>
      <c r="E70" s="32">
        <f t="shared" si="7"/>
        <v>0</v>
      </c>
      <c r="F70" s="32">
        <f t="shared" si="8"/>
        <v>0</v>
      </c>
      <c r="G70" s="24">
        <v>0</v>
      </c>
      <c r="H70" s="24">
        <v>0</v>
      </c>
      <c r="I70" s="24">
        <v>0</v>
      </c>
      <c r="J70" s="24">
        <v>0</v>
      </c>
      <c r="K70" s="32">
        <f t="shared" si="10"/>
        <v>0</v>
      </c>
      <c r="L70" s="24">
        <v>0</v>
      </c>
      <c r="M70" s="32">
        <v>0</v>
      </c>
      <c r="N70" s="24">
        <v>0</v>
      </c>
      <c r="O70" s="24">
        <v>0</v>
      </c>
      <c r="P70" s="32">
        <f t="shared" si="11"/>
        <v>0</v>
      </c>
      <c r="Q70" s="32">
        <v>0</v>
      </c>
      <c r="R70" s="32">
        <v>0</v>
      </c>
      <c r="S70" s="24">
        <v>0</v>
      </c>
      <c r="T70" s="24">
        <v>0</v>
      </c>
      <c r="U70" s="32">
        <f t="shared" si="12"/>
        <v>0</v>
      </c>
      <c r="V70" s="24">
        <f t="shared" si="13"/>
        <v>0</v>
      </c>
      <c r="W70" s="24">
        <f t="shared" si="14"/>
        <v>0</v>
      </c>
      <c r="X70" s="24">
        <v>0</v>
      </c>
      <c r="Y70" s="24">
        <f t="shared" si="2"/>
        <v>0</v>
      </c>
      <c r="Z70" s="25"/>
      <c r="AA70" s="26"/>
    </row>
    <row r="71" spans="1:27" s="33" customFormat="1" ht="35.1" customHeight="1">
      <c r="A71" s="30"/>
      <c r="B71" s="31" t="s">
        <v>113</v>
      </c>
      <c r="C71" s="31">
        <v>5029907099</v>
      </c>
      <c r="D71" s="24">
        <v>0</v>
      </c>
      <c r="E71" s="32">
        <f t="shared" si="7"/>
        <v>0</v>
      </c>
      <c r="F71" s="32">
        <f t="shared" si="8"/>
        <v>0</v>
      </c>
      <c r="G71" s="24">
        <v>0</v>
      </c>
      <c r="H71" s="24">
        <v>0</v>
      </c>
      <c r="I71" s="24">
        <v>0</v>
      </c>
      <c r="J71" s="24">
        <v>0</v>
      </c>
      <c r="K71" s="32">
        <f t="shared" si="10"/>
        <v>0</v>
      </c>
      <c r="L71" s="24">
        <v>0</v>
      </c>
      <c r="M71" s="32">
        <v>0</v>
      </c>
      <c r="N71" s="24">
        <v>0</v>
      </c>
      <c r="O71" s="24">
        <v>0</v>
      </c>
      <c r="P71" s="32">
        <f t="shared" si="11"/>
        <v>0</v>
      </c>
      <c r="Q71" s="32">
        <v>0</v>
      </c>
      <c r="R71" s="32">
        <v>0</v>
      </c>
      <c r="S71" s="24">
        <v>0</v>
      </c>
      <c r="T71" s="24">
        <v>0</v>
      </c>
      <c r="U71" s="32">
        <f t="shared" si="12"/>
        <v>0</v>
      </c>
      <c r="V71" s="24">
        <f t="shared" si="13"/>
        <v>0</v>
      </c>
      <c r="W71" s="24">
        <f t="shared" si="14"/>
        <v>0</v>
      </c>
      <c r="X71" s="24">
        <v>0</v>
      </c>
      <c r="Y71" s="24">
        <f t="shared" si="2"/>
        <v>0</v>
      </c>
      <c r="Z71" s="25"/>
      <c r="AA71" s="26"/>
    </row>
    <row r="72" spans="1:27" s="33" customFormat="1" ht="42.95" customHeight="1">
      <c r="A72" s="30"/>
      <c r="B72" s="31" t="s">
        <v>106</v>
      </c>
      <c r="C72" s="31">
        <v>5029999099</v>
      </c>
      <c r="D72" s="24">
        <v>0</v>
      </c>
      <c r="E72" s="32">
        <f t="shared" si="7"/>
        <v>0</v>
      </c>
      <c r="F72" s="32">
        <f t="shared" si="8"/>
        <v>0</v>
      </c>
      <c r="G72" s="24">
        <v>0</v>
      </c>
      <c r="H72" s="24">
        <v>0</v>
      </c>
      <c r="I72" s="24">
        <v>0</v>
      </c>
      <c r="J72" s="24">
        <v>0</v>
      </c>
      <c r="K72" s="32">
        <f t="shared" si="10"/>
        <v>0</v>
      </c>
      <c r="L72" s="24">
        <v>0</v>
      </c>
      <c r="M72" s="32">
        <v>0</v>
      </c>
      <c r="N72" s="24">
        <v>0</v>
      </c>
      <c r="O72" s="24">
        <v>0</v>
      </c>
      <c r="P72" s="32">
        <f t="shared" si="11"/>
        <v>0</v>
      </c>
      <c r="Q72" s="32">
        <v>0</v>
      </c>
      <c r="R72" s="32">
        <v>0</v>
      </c>
      <c r="S72" s="24">
        <v>0</v>
      </c>
      <c r="T72" s="24">
        <v>0</v>
      </c>
      <c r="U72" s="32">
        <f t="shared" si="12"/>
        <v>0</v>
      </c>
      <c r="V72" s="24">
        <f t="shared" si="13"/>
        <v>0</v>
      </c>
      <c r="W72" s="24">
        <f t="shared" si="14"/>
        <v>0</v>
      </c>
      <c r="X72" s="24">
        <v>0</v>
      </c>
      <c r="Y72" s="24">
        <f t="shared" si="2"/>
        <v>0</v>
      </c>
      <c r="Z72" s="25"/>
      <c r="AA72" s="26"/>
    </row>
    <row r="73" spans="1:27" s="27" customFormat="1" ht="35.1" customHeight="1">
      <c r="A73" s="23"/>
      <c r="B73" s="28" t="s">
        <v>114</v>
      </c>
      <c r="C73" s="29">
        <v>5060000000</v>
      </c>
      <c r="D73" s="36">
        <f>D74</f>
        <v>0</v>
      </c>
      <c r="E73" s="36">
        <f t="shared" ref="E73:X73" si="29">E74</f>
        <v>0</v>
      </c>
      <c r="F73" s="36">
        <f t="shared" si="29"/>
        <v>0</v>
      </c>
      <c r="G73" s="36">
        <f t="shared" si="29"/>
        <v>0</v>
      </c>
      <c r="H73" s="36">
        <f t="shared" si="29"/>
        <v>0</v>
      </c>
      <c r="I73" s="36">
        <f t="shared" si="29"/>
        <v>0</v>
      </c>
      <c r="J73" s="36">
        <f t="shared" si="29"/>
        <v>0</v>
      </c>
      <c r="K73" s="36">
        <f t="shared" si="29"/>
        <v>0</v>
      </c>
      <c r="L73" s="36">
        <f t="shared" si="29"/>
        <v>0</v>
      </c>
      <c r="M73" s="36">
        <f t="shared" si="29"/>
        <v>0</v>
      </c>
      <c r="N73" s="36">
        <f t="shared" si="29"/>
        <v>0</v>
      </c>
      <c r="O73" s="36">
        <f t="shared" si="29"/>
        <v>0</v>
      </c>
      <c r="P73" s="36">
        <f t="shared" si="29"/>
        <v>0</v>
      </c>
      <c r="Q73" s="36">
        <f t="shared" si="29"/>
        <v>0</v>
      </c>
      <c r="R73" s="36">
        <f t="shared" si="29"/>
        <v>0</v>
      </c>
      <c r="S73" s="36">
        <f t="shared" si="29"/>
        <v>0</v>
      </c>
      <c r="T73" s="36">
        <f t="shared" si="29"/>
        <v>0</v>
      </c>
      <c r="U73" s="36">
        <f t="shared" si="29"/>
        <v>0</v>
      </c>
      <c r="V73" s="36">
        <f t="shared" si="29"/>
        <v>0</v>
      </c>
      <c r="W73" s="36">
        <f t="shared" si="29"/>
        <v>0</v>
      </c>
      <c r="X73" s="36">
        <f t="shared" si="29"/>
        <v>0</v>
      </c>
      <c r="Y73" s="36">
        <f t="shared" si="2"/>
        <v>0</v>
      </c>
      <c r="Z73" s="25"/>
      <c r="AA73" s="26"/>
    </row>
    <row r="74" spans="1:27" s="22" customFormat="1" ht="35.1" customHeight="1">
      <c r="A74" s="18"/>
      <c r="B74" s="29" t="s">
        <v>115</v>
      </c>
      <c r="C74" s="29">
        <v>5060400000</v>
      </c>
      <c r="D74" s="36">
        <f>SUM(D75:D82)</f>
        <v>0</v>
      </c>
      <c r="E74" s="36">
        <f t="shared" ref="E74:X74" si="30">SUM(E75:E82)</f>
        <v>0</v>
      </c>
      <c r="F74" s="36">
        <f t="shared" si="30"/>
        <v>0</v>
      </c>
      <c r="G74" s="36">
        <f t="shared" si="30"/>
        <v>0</v>
      </c>
      <c r="H74" s="36">
        <f t="shared" si="30"/>
        <v>0</v>
      </c>
      <c r="I74" s="36">
        <f t="shared" si="30"/>
        <v>0</v>
      </c>
      <c r="J74" s="36">
        <f t="shared" si="30"/>
        <v>0</v>
      </c>
      <c r="K74" s="36">
        <f t="shared" si="30"/>
        <v>0</v>
      </c>
      <c r="L74" s="36">
        <f t="shared" si="30"/>
        <v>0</v>
      </c>
      <c r="M74" s="36">
        <f t="shared" si="30"/>
        <v>0</v>
      </c>
      <c r="N74" s="36">
        <f t="shared" si="30"/>
        <v>0</v>
      </c>
      <c r="O74" s="36">
        <f t="shared" si="30"/>
        <v>0</v>
      </c>
      <c r="P74" s="36">
        <f t="shared" si="30"/>
        <v>0</v>
      </c>
      <c r="Q74" s="36">
        <f t="shared" si="30"/>
        <v>0</v>
      </c>
      <c r="R74" s="36">
        <f t="shared" si="30"/>
        <v>0</v>
      </c>
      <c r="S74" s="36">
        <f t="shared" si="30"/>
        <v>0</v>
      </c>
      <c r="T74" s="36">
        <f t="shared" si="30"/>
        <v>0</v>
      </c>
      <c r="U74" s="36">
        <f t="shared" si="30"/>
        <v>0</v>
      </c>
      <c r="V74" s="36">
        <f t="shared" si="30"/>
        <v>0</v>
      </c>
      <c r="W74" s="36">
        <f t="shared" si="30"/>
        <v>0</v>
      </c>
      <c r="X74" s="36">
        <f t="shared" si="30"/>
        <v>0</v>
      </c>
      <c r="Y74" s="36">
        <f t="shared" si="2"/>
        <v>0</v>
      </c>
      <c r="Z74" s="20"/>
      <c r="AA74" s="21"/>
    </row>
    <row r="75" spans="1:27" s="33" customFormat="1" ht="35.1" customHeight="1">
      <c r="A75" s="30"/>
      <c r="B75" s="31" t="s">
        <v>98</v>
      </c>
      <c r="C75" s="31">
        <v>5060403006</v>
      </c>
      <c r="D75" s="24">
        <v>0</v>
      </c>
      <c r="E75" s="32">
        <f t="shared" si="7"/>
        <v>0</v>
      </c>
      <c r="F75" s="32">
        <f t="shared" si="8"/>
        <v>0</v>
      </c>
      <c r="G75" s="24">
        <v>0</v>
      </c>
      <c r="H75" s="24">
        <v>0</v>
      </c>
      <c r="I75" s="24">
        <v>0</v>
      </c>
      <c r="J75" s="24">
        <v>0</v>
      </c>
      <c r="K75" s="32">
        <f t="shared" si="10"/>
        <v>0</v>
      </c>
      <c r="L75" s="24">
        <v>0</v>
      </c>
      <c r="M75" s="32">
        <v>0</v>
      </c>
      <c r="N75" s="24">
        <v>0</v>
      </c>
      <c r="O75" s="24">
        <v>0</v>
      </c>
      <c r="P75" s="32">
        <f t="shared" si="11"/>
        <v>0</v>
      </c>
      <c r="Q75" s="32">
        <v>0</v>
      </c>
      <c r="R75" s="32">
        <v>0</v>
      </c>
      <c r="S75" s="24">
        <v>0</v>
      </c>
      <c r="T75" s="24">
        <v>0</v>
      </c>
      <c r="U75" s="32">
        <f t="shared" si="12"/>
        <v>0</v>
      </c>
      <c r="V75" s="24">
        <f t="shared" si="13"/>
        <v>0</v>
      </c>
      <c r="W75" s="24">
        <f t="shared" si="14"/>
        <v>0</v>
      </c>
      <c r="X75" s="24">
        <v>0</v>
      </c>
      <c r="Y75" s="24">
        <f t="shared" si="2"/>
        <v>0</v>
      </c>
      <c r="Z75" s="25"/>
      <c r="AA75" s="26"/>
    </row>
    <row r="76" spans="1:27" s="33" customFormat="1" ht="24.95" customHeight="1">
      <c r="A76" s="30"/>
      <c r="B76" s="31" t="s">
        <v>77</v>
      </c>
      <c r="C76" s="31">
        <v>5060405002</v>
      </c>
      <c r="D76" s="24">
        <v>0</v>
      </c>
      <c r="E76" s="32">
        <f t="shared" si="7"/>
        <v>0</v>
      </c>
      <c r="F76" s="32">
        <f t="shared" si="8"/>
        <v>0</v>
      </c>
      <c r="G76" s="24">
        <v>0</v>
      </c>
      <c r="H76" s="24">
        <v>0</v>
      </c>
      <c r="I76" s="24">
        <v>0</v>
      </c>
      <c r="J76" s="24">
        <v>0</v>
      </c>
      <c r="K76" s="32">
        <f t="shared" si="10"/>
        <v>0</v>
      </c>
      <c r="L76" s="24">
        <v>0</v>
      </c>
      <c r="M76" s="32">
        <v>0</v>
      </c>
      <c r="N76" s="24">
        <v>0</v>
      </c>
      <c r="O76" s="24">
        <v>0</v>
      </c>
      <c r="P76" s="32">
        <f t="shared" si="11"/>
        <v>0</v>
      </c>
      <c r="Q76" s="32">
        <v>0</v>
      </c>
      <c r="R76" s="32">
        <v>0</v>
      </c>
      <c r="S76" s="24">
        <v>0</v>
      </c>
      <c r="T76" s="24">
        <v>0</v>
      </c>
      <c r="U76" s="32">
        <f t="shared" si="12"/>
        <v>0</v>
      </c>
      <c r="V76" s="24">
        <f t="shared" si="13"/>
        <v>0</v>
      </c>
      <c r="W76" s="24">
        <f t="shared" si="14"/>
        <v>0</v>
      </c>
      <c r="X76" s="24">
        <v>0</v>
      </c>
      <c r="Y76" s="24">
        <f t="shared" si="2"/>
        <v>0</v>
      </c>
      <c r="Z76" s="25"/>
      <c r="AA76" s="26"/>
    </row>
    <row r="77" spans="1:27" s="33" customFormat="1" ht="42.95" customHeight="1">
      <c r="A77" s="30"/>
      <c r="B77" s="31" t="s">
        <v>78</v>
      </c>
      <c r="C77" s="31">
        <v>5060405003</v>
      </c>
      <c r="D77" s="24">
        <v>0</v>
      </c>
      <c r="E77" s="32">
        <f t="shared" si="7"/>
        <v>0</v>
      </c>
      <c r="F77" s="32">
        <f t="shared" si="8"/>
        <v>0</v>
      </c>
      <c r="G77" s="24">
        <v>0</v>
      </c>
      <c r="H77" s="24">
        <v>0</v>
      </c>
      <c r="I77" s="24">
        <v>0</v>
      </c>
      <c r="J77" s="24">
        <v>0</v>
      </c>
      <c r="K77" s="32">
        <f t="shared" si="10"/>
        <v>0</v>
      </c>
      <c r="L77" s="24">
        <v>0</v>
      </c>
      <c r="M77" s="32">
        <v>0</v>
      </c>
      <c r="N77" s="24">
        <v>0</v>
      </c>
      <c r="O77" s="24">
        <v>0</v>
      </c>
      <c r="P77" s="32">
        <f t="shared" si="11"/>
        <v>0</v>
      </c>
      <c r="Q77" s="32">
        <v>0</v>
      </c>
      <c r="R77" s="32">
        <v>0</v>
      </c>
      <c r="S77" s="24">
        <v>0</v>
      </c>
      <c r="T77" s="24">
        <v>0</v>
      </c>
      <c r="U77" s="32">
        <f t="shared" si="12"/>
        <v>0</v>
      </c>
      <c r="V77" s="24">
        <f t="shared" si="13"/>
        <v>0</v>
      </c>
      <c r="W77" s="24">
        <f t="shared" si="14"/>
        <v>0</v>
      </c>
      <c r="X77" s="24">
        <v>0</v>
      </c>
      <c r="Y77" s="24">
        <f t="shared" si="2"/>
        <v>0</v>
      </c>
      <c r="Z77" s="25"/>
      <c r="AA77" s="26"/>
    </row>
    <row r="78" spans="1:27" s="33" customFormat="1" ht="24.95" customHeight="1">
      <c r="A78" s="30"/>
      <c r="B78" s="31" t="s">
        <v>116</v>
      </c>
      <c r="C78" s="31">
        <v>5060405012</v>
      </c>
      <c r="D78" s="24">
        <v>0</v>
      </c>
      <c r="E78" s="32">
        <f t="shared" si="7"/>
        <v>0</v>
      </c>
      <c r="F78" s="32">
        <f t="shared" si="8"/>
        <v>0</v>
      </c>
      <c r="G78" s="24">
        <v>0</v>
      </c>
      <c r="H78" s="24">
        <v>0</v>
      </c>
      <c r="I78" s="24">
        <v>0</v>
      </c>
      <c r="J78" s="24">
        <v>0</v>
      </c>
      <c r="K78" s="32">
        <f t="shared" si="10"/>
        <v>0</v>
      </c>
      <c r="L78" s="24">
        <v>0</v>
      </c>
      <c r="M78" s="32">
        <v>0</v>
      </c>
      <c r="N78" s="24">
        <v>0</v>
      </c>
      <c r="O78" s="24">
        <v>0</v>
      </c>
      <c r="P78" s="32">
        <f t="shared" si="11"/>
        <v>0</v>
      </c>
      <c r="Q78" s="32">
        <v>0</v>
      </c>
      <c r="R78" s="32">
        <v>0</v>
      </c>
      <c r="S78" s="24">
        <v>0</v>
      </c>
      <c r="T78" s="24">
        <v>0</v>
      </c>
      <c r="U78" s="32">
        <f t="shared" si="12"/>
        <v>0</v>
      </c>
      <c r="V78" s="24">
        <f t="shared" si="13"/>
        <v>0</v>
      </c>
      <c r="W78" s="24">
        <f t="shared" si="14"/>
        <v>0</v>
      </c>
      <c r="X78" s="24">
        <v>0</v>
      </c>
      <c r="Y78" s="24">
        <f t="shared" si="2"/>
        <v>0</v>
      </c>
      <c r="Z78" s="25"/>
      <c r="AA78" s="26"/>
    </row>
    <row r="79" spans="1:27" s="33" customFormat="1" ht="35.1" customHeight="1">
      <c r="A79" s="30"/>
      <c r="B79" s="31" t="s">
        <v>100</v>
      </c>
      <c r="C79" s="31">
        <v>5060405014</v>
      </c>
      <c r="D79" s="24">
        <v>0</v>
      </c>
      <c r="E79" s="32">
        <f t="shared" si="7"/>
        <v>0</v>
      </c>
      <c r="F79" s="32">
        <f t="shared" si="8"/>
        <v>0</v>
      </c>
      <c r="G79" s="24">
        <v>0</v>
      </c>
      <c r="H79" s="24">
        <v>0</v>
      </c>
      <c r="I79" s="24">
        <v>0</v>
      </c>
      <c r="J79" s="24">
        <v>0</v>
      </c>
      <c r="K79" s="32">
        <f t="shared" si="10"/>
        <v>0</v>
      </c>
      <c r="L79" s="24">
        <v>0</v>
      </c>
      <c r="M79" s="32">
        <v>0</v>
      </c>
      <c r="N79" s="24">
        <v>0</v>
      </c>
      <c r="O79" s="24">
        <v>0</v>
      </c>
      <c r="P79" s="32">
        <f t="shared" si="11"/>
        <v>0</v>
      </c>
      <c r="Q79" s="32">
        <v>0</v>
      </c>
      <c r="R79" s="32">
        <v>0</v>
      </c>
      <c r="S79" s="24">
        <v>0</v>
      </c>
      <c r="T79" s="24">
        <v>0</v>
      </c>
      <c r="U79" s="32">
        <f t="shared" si="12"/>
        <v>0</v>
      </c>
      <c r="V79" s="24">
        <f t="shared" si="13"/>
        <v>0</v>
      </c>
      <c r="W79" s="24">
        <f t="shared" si="14"/>
        <v>0</v>
      </c>
      <c r="X79" s="24">
        <v>0</v>
      </c>
      <c r="Y79" s="24">
        <f t="shared" si="2"/>
        <v>0</v>
      </c>
      <c r="Z79" s="25"/>
      <c r="AA79" s="26"/>
    </row>
    <row r="80" spans="1:27" s="33" customFormat="1" ht="24.95" customHeight="1">
      <c r="A80" s="30"/>
      <c r="B80" s="31" t="s">
        <v>117</v>
      </c>
      <c r="C80" s="31">
        <v>5060405015</v>
      </c>
      <c r="D80" s="24">
        <v>0</v>
      </c>
      <c r="E80" s="32">
        <f t="shared" si="7"/>
        <v>0</v>
      </c>
      <c r="F80" s="24">
        <f t="shared" si="8"/>
        <v>0</v>
      </c>
      <c r="G80" s="24">
        <v>0</v>
      </c>
      <c r="H80" s="24">
        <v>0</v>
      </c>
      <c r="I80" s="24">
        <v>0</v>
      </c>
      <c r="J80" s="24">
        <v>0</v>
      </c>
      <c r="K80" s="24">
        <f t="shared" si="10"/>
        <v>0</v>
      </c>
      <c r="L80" s="24">
        <v>0</v>
      </c>
      <c r="M80" s="24">
        <v>0</v>
      </c>
      <c r="N80" s="24">
        <v>0</v>
      </c>
      <c r="O80" s="24">
        <v>0</v>
      </c>
      <c r="P80" s="24">
        <f t="shared" si="11"/>
        <v>0</v>
      </c>
      <c r="Q80" s="24">
        <v>0</v>
      </c>
      <c r="R80" s="24">
        <v>0</v>
      </c>
      <c r="S80" s="24">
        <v>0</v>
      </c>
      <c r="T80" s="24">
        <v>0</v>
      </c>
      <c r="U80" s="24">
        <f t="shared" si="12"/>
        <v>0</v>
      </c>
      <c r="V80" s="24">
        <f t="shared" si="13"/>
        <v>0</v>
      </c>
      <c r="W80" s="24">
        <f t="shared" si="14"/>
        <v>0</v>
      </c>
      <c r="X80" s="24">
        <v>0</v>
      </c>
      <c r="Y80" s="24">
        <f t="shared" si="2"/>
        <v>0</v>
      </c>
      <c r="Z80" s="25"/>
      <c r="AA80" s="26"/>
    </row>
    <row r="81" spans="1:27" s="33" customFormat="1" ht="24.95" customHeight="1">
      <c r="A81" s="30"/>
      <c r="B81" s="31" t="s">
        <v>101</v>
      </c>
      <c r="C81" s="31">
        <v>5060406001</v>
      </c>
      <c r="D81" s="24">
        <v>0</v>
      </c>
      <c r="E81" s="32">
        <f t="shared" si="7"/>
        <v>0</v>
      </c>
      <c r="F81" s="32">
        <f t="shared" si="8"/>
        <v>0</v>
      </c>
      <c r="G81" s="24">
        <v>0</v>
      </c>
      <c r="H81" s="24">
        <v>0</v>
      </c>
      <c r="I81" s="24">
        <v>0</v>
      </c>
      <c r="J81" s="24">
        <v>0</v>
      </c>
      <c r="K81" s="32">
        <f t="shared" si="10"/>
        <v>0</v>
      </c>
      <c r="L81" s="24">
        <v>0</v>
      </c>
      <c r="M81" s="32">
        <v>0</v>
      </c>
      <c r="N81" s="24">
        <v>0</v>
      </c>
      <c r="O81" s="24">
        <v>0</v>
      </c>
      <c r="P81" s="32">
        <f t="shared" si="11"/>
        <v>0</v>
      </c>
      <c r="Q81" s="32">
        <v>0</v>
      </c>
      <c r="R81" s="32">
        <v>0</v>
      </c>
      <c r="S81" s="24">
        <v>0</v>
      </c>
      <c r="T81" s="24">
        <v>0</v>
      </c>
      <c r="U81" s="32">
        <f t="shared" si="12"/>
        <v>0</v>
      </c>
      <c r="V81" s="24">
        <f t="shared" si="13"/>
        <v>0</v>
      </c>
      <c r="W81" s="24">
        <f t="shared" si="14"/>
        <v>0</v>
      </c>
      <c r="X81" s="24">
        <v>0</v>
      </c>
      <c r="Y81" s="24">
        <f t="shared" si="2"/>
        <v>0</v>
      </c>
      <c r="Z81" s="25"/>
      <c r="AA81" s="26"/>
    </row>
    <row r="82" spans="1:27" s="33" customFormat="1" ht="24.95" customHeight="1">
      <c r="A82" s="30"/>
      <c r="B82" s="31" t="s">
        <v>80</v>
      </c>
      <c r="C82" s="31">
        <v>5060407001</v>
      </c>
      <c r="D82" s="24">
        <v>0</v>
      </c>
      <c r="E82" s="32">
        <f t="shared" si="7"/>
        <v>0</v>
      </c>
      <c r="F82" s="32">
        <f t="shared" si="8"/>
        <v>0</v>
      </c>
      <c r="G82" s="24">
        <v>0</v>
      </c>
      <c r="H82" s="24">
        <v>0</v>
      </c>
      <c r="I82" s="24">
        <v>0</v>
      </c>
      <c r="J82" s="24">
        <v>0</v>
      </c>
      <c r="K82" s="32">
        <f t="shared" si="10"/>
        <v>0</v>
      </c>
      <c r="L82" s="24">
        <v>0</v>
      </c>
      <c r="M82" s="32">
        <v>0</v>
      </c>
      <c r="N82" s="24">
        <v>0</v>
      </c>
      <c r="O82" s="24">
        <v>0</v>
      </c>
      <c r="P82" s="32">
        <f t="shared" si="11"/>
        <v>0</v>
      </c>
      <c r="Q82" s="32">
        <v>0</v>
      </c>
      <c r="R82" s="32">
        <v>0</v>
      </c>
      <c r="S82" s="24">
        <v>0</v>
      </c>
      <c r="T82" s="24">
        <v>0</v>
      </c>
      <c r="U82" s="32">
        <f t="shared" si="12"/>
        <v>0</v>
      </c>
      <c r="V82" s="24">
        <f t="shared" si="13"/>
        <v>0</v>
      </c>
      <c r="W82" s="24">
        <f t="shared" si="14"/>
        <v>0</v>
      </c>
      <c r="X82" s="24">
        <v>0</v>
      </c>
      <c r="Y82" s="24">
        <f t="shared" si="2"/>
        <v>0</v>
      </c>
      <c r="Z82" s="25"/>
      <c r="AA82" s="26"/>
    </row>
    <row r="83" spans="1:27" s="22" customFormat="1" ht="24.95" customHeight="1">
      <c r="A83" s="18"/>
      <c r="B83" s="29" t="s">
        <v>118</v>
      </c>
      <c r="C83" s="29"/>
      <c r="D83" s="19">
        <f t="shared" ref="D83:X83" si="31">D18</f>
        <v>0</v>
      </c>
      <c r="E83" s="34">
        <f t="shared" si="31"/>
        <v>1259000</v>
      </c>
      <c r="F83" s="19">
        <f t="shared" si="31"/>
        <v>1259000</v>
      </c>
      <c r="G83" s="19">
        <f t="shared" si="31"/>
        <v>0</v>
      </c>
      <c r="H83" s="19">
        <f t="shared" si="31"/>
        <v>0</v>
      </c>
      <c r="I83" s="19">
        <f t="shared" si="31"/>
        <v>0</v>
      </c>
      <c r="J83" s="19">
        <f t="shared" si="31"/>
        <v>1259000</v>
      </c>
      <c r="K83" s="19">
        <f t="shared" si="31"/>
        <v>1259000</v>
      </c>
      <c r="L83" s="19">
        <f t="shared" si="31"/>
        <v>0</v>
      </c>
      <c r="M83" s="19">
        <f t="shared" si="31"/>
        <v>0</v>
      </c>
      <c r="N83" s="19">
        <f t="shared" si="31"/>
        <v>616788.82999999996</v>
      </c>
      <c r="O83" s="19">
        <f t="shared" si="31"/>
        <v>642211.17000000004</v>
      </c>
      <c r="P83" s="19">
        <f t="shared" si="31"/>
        <v>1259000</v>
      </c>
      <c r="Q83" s="19">
        <f t="shared" si="31"/>
        <v>0</v>
      </c>
      <c r="R83" s="19">
        <f t="shared" si="31"/>
        <v>0</v>
      </c>
      <c r="S83" s="19">
        <f t="shared" si="31"/>
        <v>330000</v>
      </c>
      <c r="T83" s="19">
        <f t="shared" si="31"/>
        <v>929000</v>
      </c>
      <c r="U83" s="19">
        <f t="shared" si="31"/>
        <v>1259000</v>
      </c>
      <c r="V83" s="19">
        <f t="shared" si="31"/>
        <v>0</v>
      </c>
      <c r="W83" s="19">
        <f t="shared" si="31"/>
        <v>0</v>
      </c>
      <c r="X83" s="19">
        <f t="shared" si="31"/>
        <v>0</v>
      </c>
      <c r="Y83" s="19">
        <f t="shared" ref="Y83" si="32">P83-U83-X83</f>
        <v>0</v>
      </c>
      <c r="Z83" s="18"/>
    </row>
    <row r="84" spans="1:27" ht="5.0999999999999996" customHeight="1">
      <c r="A84" s="1"/>
      <c r="B84" s="1"/>
      <c r="C84" s="2"/>
      <c r="D84" s="1"/>
      <c r="E84" s="3"/>
      <c r="F84" s="1"/>
      <c r="G84" s="1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7" ht="18.95" customHeight="1">
      <c r="A85" s="1"/>
      <c r="B85" s="37" t="s">
        <v>119</v>
      </c>
      <c r="C85" s="38"/>
      <c r="D85" s="38"/>
      <c r="E85" s="39"/>
      <c r="F85" s="38"/>
      <c r="G85" s="38"/>
      <c r="H85" s="39"/>
      <c r="I85" s="39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1"/>
      <c r="W85" s="1"/>
      <c r="X85" s="1"/>
      <c r="Y85" s="40"/>
      <c r="Z85" s="1"/>
    </row>
    <row r="86" spans="1:27" ht="0.95" customHeight="1">
      <c r="A86" s="1"/>
      <c r="B86" s="1"/>
      <c r="C86" s="41"/>
      <c r="D86" s="1"/>
      <c r="E86" s="3"/>
      <c r="F86" s="1"/>
      <c r="G86" s="1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0"/>
      <c r="Z86" s="1"/>
    </row>
    <row r="87" spans="1:27" ht="17.100000000000001" customHeight="1">
      <c r="A87" s="1"/>
      <c r="B87" s="1"/>
      <c r="C87" s="41"/>
      <c r="D87" s="1"/>
      <c r="E87" s="3"/>
      <c r="F87" s="1"/>
      <c r="G87" s="1"/>
      <c r="H87" s="3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7">
      <c r="C88" s="42"/>
    </row>
    <row r="89" spans="1:27">
      <c r="C89" s="42"/>
    </row>
    <row r="92" spans="1:27" s="44" customFormat="1" ht="15">
      <c r="C92" s="45"/>
      <c r="E92" s="46"/>
      <c r="H92" s="46"/>
      <c r="I92" s="46"/>
    </row>
  </sheetData>
  <mergeCells count="13">
    <mergeCell ref="B18:C18"/>
    <mergeCell ref="B19:C19"/>
    <mergeCell ref="B20:C20"/>
    <mergeCell ref="A3:Y3"/>
    <mergeCell ref="A4:Y4"/>
    <mergeCell ref="B15:B16"/>
    <mergeCell ref="C15:C16"/>
    <mergeCell ref="D15:F15"/>
    <mergeCell ref="G15:K15"/>
    <mergeCell ref="L15:P15"/>
    <mergeCell ref="Q15:U15"/>
    <mergeCell ref="V15:Y15"/>
    <mergeCell ref="X16:Y16"/>
  </mergeCells>
  <pageMargins left="1.2598425196850394" right="0" top="0" bottom="0.19685039370078741" header="0" footer="0"/>
  <pageSetup paperSize="5" scale="70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E1A8"/>
    <pageSetUpPr fitToPage="1"/>
  </sheetPr>
  <dimension ref="A1:Y182"/>
  <sheetViews>
    <sheetView zoomScaleNormal="100" workbookViewId="0">
      <pane xSplit="2" ySplit="15" topLeftCell="O142" activePane="bottomRight" state="frozen"/>
      <selection activeCell="R145" sqref="R145"/>
      <selection pane="topRight" activeCell="R145" sqref="R145"/>
      <selection pane="bottomLeft" activeCell="R145" sqref="R145"/>
      <selection pane="bottomRight" activeCell="Q176" sqref="Q176"/>
    </sheetView>
  </sheetViews>
  <sheetFormatPr defaultRowHeight="12"/>
  <cols>
    <col min="1" max="1" width="41" style="62" customWidth="1"/>
    <col min="2" max="2" width="11.140625" style="84" customWidth="1"/>
    <col min="3" max="4" width="15.28515625" style="62" customWidth="1"/>
    <col min="5" max="5" width="16" style="62" customWidth="1"/>
    <col min="6" max="6" width="14.28515625" style="62" customWidth="1"/>
    <col min="7" max="7" width="15.28515625" style="62" customWidth="1"/>
    <col min="8" max="8" width="13.28515625" style="62" customWidth="1"/>
    <col min="9" max="9" width="14.42578125" style="62" customWidth="1"/>
    <col min="10" max="10" width="16.28515625" style="62" customWidth="1"/>
    <col min="11" max="11" width="14.5703125" style="62" customWidth="1"/>
    <col min="12" max="12" width="16.28515625" style="62" customWidth="1"/>
    <col min="13" max="13" width="14.140625" style="62" customWidth="1"/>
    <col min="14" max="14" width="15.140625" style="62" customWidth="1"/>
    <col min="15" max="15" width="15.5703125" style="62" customWidth="1"/>
    <col min="16" max="16" width="16.5703125" style="62" customWidth="1"/>
    <col min="17" max="17" width="14.42578125" style="62" customWidth="1"/>
    <col min="18" max="18" width="14.5703125" style="62" customWidth="1"/>
    <col min="19" max="19" width="15.7109375" style="62" customWidth="1"/>
    <col min="20" max="20" width="14.7109375" style="62" customWidth="1"/>
    <col min="21" max="21" width="15.140625" style="62" customWidth="1"/>
    <col min="22" max="22" width="16.28515625" style="62" customWidth="1"/>
    <col min="23" max="23" width="12.28515625" style="62" customWidth="1"/>
    <col min="24" max="24" width="13.7109375" style="62" customWidth="1"/>
    <col min="25" max="25" width="11.7109375" style="62" bestFit="1" customWidth="1"/>
    <col min="26" max="16384" width="9.140625" style="62"/>
  </cols>
  <sheetData>
    <row r="1" spans="1:24" s="51" customFormat="1" ht="12.75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50" t="s">
        <v>120</v>
      </c>
    </row>
    <row r="2" spans="1:24" s="51" customFormat="1" ht="12.75">
      <c r="A2" s="48"/>
      <c r="B2" s="49"/>
      <c r="C2" s="48"/>
      <c r="D2" s="48"/>
      <c r="E2" s="48"/>
      <c r="F2" s="48"/>
      <c r="G2" s="48"/>
      <c r="H2" s="48" t="s">
        <v>121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51" customFormat="1" ht="12.75">
      <c r="A3" s="48"/>
      <c r="B3" s="49"/>
      <c r="C3" s="48"/>
      <c r="D3" s="48"/>
      <c r="E3" s="48"/>
      <c r="F3" s="48"/>
      <c r="G3" s="48"/>
      <c r="H3" s="48"/>
      <c r="I3" s="112" t="s">
        <v>122</v>
      </c>
      <c r="J3" s="112"/>
      <c r="K3" s="112"/>
      <c r="L3" s="112"/>
      <c r="M3" s="112"/>
      <c r="N3" s="112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51" customFormat="1" ht="12.75">
      <c r="A4" s="48"/>
      <c r="B4" s="4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s="51" customFormat="1" ht="12.75">
      <c r="A5" s="52" t="s">
        <v>123</v>
      </c>
      <c r="B5" s="53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54" t="s">
        <v>7</v>
      </c>
      <c r="V5" s="48" t="s">
        <v>124</v>
      </c>
      <c r="W5" s="48"/>
      <c r="X5" s="48"/>
    </row>
    <row r="6" spans="1:24" s="51" customFormat="1" ht="12.75">
      <c r="A6" s="48" t="s">
        <v>125</v>
      </c>
      <c r="B6" s="53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5"/>
      <c r="Q6" s="55"/>
      <c r="R6" s="48"/>
      <c r="S6" s="48"/>
      <c r="T6" s="48"/>
      <c r="U6" s="54"/>
      <c r="V6" s="48" t="s">
        <v>11</v>
      </c>
      <c r="W6" s="48"/>
      <c r="X6" s="48"/>
    </row>
    <row r="7" spans="1:24" s="51" customFormat="1" ht="12.75">
      <c r="A7" s="48" t="s">
        <v>126</v>
      </c>
      <c r="B7" s="53" t="s">
        <v>10</v>
      </c>
      <c r="C7" s="48"/>
      <c r="D7" s="55"/>
      <c r="E7" s="48"/>
      <c r="F7" s="48"/>
      <c r="G7" s="48"/>
      <c r="H7" s="48"/>
      <c r="I7" s="48"/>
      <c r="J7" s="48"/>
      <c r="K7" s="48"/>
      <c r="L7" s="55"/>
      <c r="M7" s="48"/>
      <c r="N7" s="48"/>
      <c r="O7" s="48"/>
      <c r="P7" s="48"/>
      <c r="Q7" s="48"/>
      <c r="R7" s="48"/>
      <c r="S7" s="48"/>
      <c r="T7" s="48"/>
      <c r="U7" s="54"/>
      <c r="V7" s="48" t="s">
        <v>127</v>
      </c>
      <c r="W7" s="48"/>
      <c r="X7" s="48"/>
    </row>
    <row r="8" spans="1:24" s="51" customFormat="1" ht="12.75">
      <c r="A8" s="48" t="s">
        <v>128</v>
      </c>
      <c r="B8" s="53" t="s">
        <v>13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s="51" customFormat="1" ht="12.75">
      <c r="A9" s="52" t="s">
        <v>129</v>
      </c>
      <c r="B9" s="53" t="s">
        <v>130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s="51" customFormat="1" ht="12.75">
      <c r="A10" s="52"/>
      <c r="B10" s="56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s="51" customFormat="1" ht="12.75">
      <c r="A11" s="52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57" customFormat="1">
      <c r="A12" s="113" t="s">
        <v>17</v>
      </c>
      <c r="B12" s="113" t="s">
        <v>18</v>
      </c>
      <c r="C12" s="114" t="s">
        <v>131</v>
      </c>
      <c r="D12" s="114"/>
      <c r="E12" s="114"/>
      <c r="F12" s="114" t="s">
        <v>20</v>
      </c>
      <c r="G12" s="114"/>
      <c r="H12" s="114"/>
      <c r="I12" s="114"/>
      <c r="J12" s="114"/>
      <c r="K12" s="114" t="s">
        <v>132</v>
      </c>
      <c r="L12" s="114"/>
      <c r="M12" s="114"/>
      <c r="N12" s="114"/>
      <c r="O12" s="114"/>
      <c r="P12" s="114" t="s">
        <v>133</v>
      </c>
      <c r="Q12" s="114"/>
      <c r="R12" s="114"/>
      <c r="S12" s="114"/>
      <c r="T12" s="114"/>
      <c r="U12" s="114" t="s">
        <v>23</v>
      </c>
      <c r="V12" s="114"/>
      <c r="W12" s="114"/>
      <c r="X12" s="114"/>
    </row>
    <row r="13" spans="1:24" s="57" customFormat="1" ht="35.25" customHeight="1">
      <c r="A13" s="113"/>
      <c r="B13" s="113"/>
      <c r="C13" s="113" t="s">
        <v>134</v>
      </c>
      <c r="D13" s="113" t="s">
        <v>25</v>
      </c>
      <c r="E13" s="113" t="s">
        <v>26</v>
      </c>
      <c r="F13" s="113" t="s">
        <v>27</v>
      </c>
      <c r="G13" s="113" t="s">
        <v>25</v>
      </c>
      <c r="H13" s="113" t="s">
        <v>28</v>
      </c>
      <c r="I13" s="113" t="s">
        <v>29</v>
      </c>
      <c r="J13" s="113" t="s">
        <v>135</v>
      </c>
      <c r="K13" s="113" t="s">
        <v>136</v>
      </c>
      <c r="L13" s="113" t="s">
        <v>137</v>
      </c>
      <c r="M13" s="113" t="s">
        <v>138</v>
      </c>
      <c r="N13" s="113" t="s">
        <v>139</v>
      </c>
      <c r="O13" s="113" t="s">
        <v>140</v>
      </c>
      <c r="P13" s="113" t="s">
        <v>136</v>
      </c>
      <c r="Q13" s="113" t="s">
        <v>137</v>
      </c>
      <c r="R13" s="113" t="s">
        <v>138</v>
      </c>
      <c r="S13" s="113" t="s">
        <v>139</v>
      </c>
      <c r="T13" s="113" t="s">
        <v>140</v>
      </c>
      <c r="U13" s="113" t="s">
        <v>141</v>
      </c>
      <c r="V13" s="113" t="s">
        <v>142</v>
      </c>
      <c r="W13" s="113" t="s">
        <v>143</v>
      </c>
      <c r="X13" s="113"/>
    </row>
    <row r="14" spans="1:24" s="57" customFormat="1" ht="30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58" t="s">
        <v>144</v>
      </c>
      <c r="X14" s="58" t="s">
        <v>145</v>
      </c>
    </row>
    <row r="15" spans="1:24">
      <c r="A15" s="59" t="s">
        <v>146</v>
      </c>
      <c r="B15" s="60"/>
      <c r="C15" s="61">
        <f>C16</f>
        <v>49274000</v>
      </c>
      <c r="D15" s="61">
        <f t="shared" ref="D15:X15" si="0">D16</f>
        <v>3273832.1799999997</v>
      </c>
      <c r="E15" s="61">
        <f t="shared" si="0"/>
        <v>52547832.180000007</v>
      </c>
      <c r="F15" s="61">
        <f t="shared" si="0"/>
        <v>49274000</v>
      </c>
      <c r="G15" s="61">
        <f t="shared" si="0"/>
        <v>-2.3283064365386963E-10</v>
      </c>
      <c r="H15" s="61">
        <f t="shared" si="0"/>
        <v>-389153.36</v>
      </c>
      <c r="I15" s="61">
        <f t="shared" si="0"/>
        <v>3662985.54</v>
      </c>
      <c r="J15" s="61">
        <f t="shared" si="0"/>
        <v>52547832.180000007</v>
      </c>
      <c r="K15" s="61">
        <f t="shared" si="0"/>
        <v>11022966.02</v>
      </c>
      <c r="L15" s="61">
        <f t="shared" si="0"/>
        <v>15963087.74</v>
      </c>
      <c r="M15" s="61">
        <f t="shared" si="0"/>
        <v>12006942.67</v>
      </c>
      <c r="N15" s="61">
        <f t="shared" si="0"/>
        <v>13446175.469999999</v>
      </c>
      <c r="O15" s="61">
        <f t="shared" si="0"/>
        <v>52439171.900000006</v>
      </c>
      <c r="P15" s="61">
        <f t="shared" si="0"/>
        <v>10048556.279999999</v>
      </c>
      <c r="Q15" s="61">
        <f t="shared" si="0"/>
        <v>15613386.859999999</v>
      </c>
      <c r="R15" s="61">
        <f t="shared" si="0"/>
        <v>12254519.970000001</v>
      </c>
      <c r="S15" s="61">
        <f t="shared" si="0"/>
        <v>14375463.9</v>
      </c>
      <c r="T15" s="61">
        <f t="shared" si="0"/>
        <v>52291927.010000005</v>
      </c>
      <c r="U15" s="61">
        <f t="shared" si="0"/>
        <v>0</v>
      </c>
      <c r="V15" s="61">
        <f t="shared" si="0"/>
        <v>108660.2799999984</v>
      </c>
      <c r="W15" s="61">
        <f t="shared" si="0"/>
        <v>147244.89000000001</v>
      </c>
      <c r="X15" s="61">
        <f t="shared" si="0"/>
        <v>7.5669959187507629E-10</v>
      </c>
    </row>
    <row r="16" spans="1:24">
      <c r="A16" s="63" t="s">
        <v>147</v>
      </c>
      <c r="B16" s="64">
        <v>1101101</v>
      </c>
      <c r="C16" s="65">
        <f>C17+C46+C124</f>
        <v>49274000</v>
      </c>
      <c r="D16" s="65">
        <f t="shared" ref="D16:X16" si="1">D17+D46+D124</f>
        <v>3273832.1799999997</v>
      </c>
      <c r="E16" s="65">
        <f t="shared" si="1"/>
        <v>52547832.180000007</v>
      </c>
      <c r="F16" s="65">
        <f t="shared" si="1"/>
        <v>49274000</v>
      </c>
      <c r="G16" s="65">
        <f t="shared" si="1"/>
        <v>-2.3283064365386963E-10</v>
      </c>
      <c r="H16" s="65">
        <f t="shared" si="1"/>
        <v>-389153.36</v>
      </c>
      <c r="I16" s="65">
        <f t="shared" si="1"/>
        <v>3662985.54</v>
      </c>
      <c r="J16" s="65">
        <f t="shared" si="1"/>
        <v>52547832.180000007</v>
      </c>
      <c r="K16" s="65">
        <f t="shared" si="1"/>
        <v>11022966.02</v>
      </c>
      <c r="L16" s="65">
        <f t="shared" si="1"/>
        <v>15963087.74</v>
      </c>
      <c r="M16" s="65">
        <f t="shared" si="1"/>
        <v>12006942.67</v>
      </c>
      <c r="N16" s="65">
        <f t="shared" si="1"/>
        <v>13446175.469999999</v>
      </c>
      <c r="O16" s="65">
        <f t="shared" si="1"/>
        <v>52439171.900000006</v>
      </c>
      <c r="P16" s="65">
        <f t="shared" si="1"/>
        <v>10048556.279999999</v>
      </c>
      <c r="Q16" s="65">
        <f t="shared" si="1"/>
        <v>15613386.859999999</v>
      </c>
      <c r="R16" s="65">
        <f t="shared" si="1"/>
        <v>12254519.970000001</v>
      </c>
      <c r="S16" s="65">
        <f t="shared" si="1"/>
        <v>14375463.9</v>
      </c>
      <c r="T16" s="65">
        <f t="shared" si="1"/>
        <v>52291927.010000005</v>
      </c>
      <c r="U16" s="65">
        <f t="shared" si="1"/>
        <v>0</v>
      </c>
      <c r="V16" s="65">
        <f t="shared" si="1"/>
        <v>108660.2799999984</v>
      </c>
      <c r="W16" s="65">
        <f t="shared" si="1"/>
        <v>147244.89000000001</v>
      </c>
      <c r="X16" s="65">
        <f t="shared" si="1"/>
        <v>7.5669959187507629E-10</v>
      </c>
    </row>
    <row r="17" spans="1:24" s="51" customFormat="1">
      <c r="A17" s="66" t="s">
        <v>148</v>
      </c>
      <c r="B17" s="67"/>
      <c r="C17" s="68">
        <f>C18+C20+C31+C37+C41</f>
        <v>31214000</v>
      </c>
      <c r="D17" s="68">
        <f>D18+D20+D31+D37+D41</f>
        <v>1505982.18</v>
      </c>
      <c r="E17" s="68">
        <f>SUM(C17:D17)</f>
        <v>32719982.18</v>
      </c>
      <c r="F17" s="68">
        <f>F18+F20+F31+F37+F41</f>
        <v>31214000</v>
      </c>
      <c r="G17" s="68">
        <f>G18+G20+G31+G37+G41</f>
        <v>1325000</v>
      </c>
      <c r="H17" s="68">
        <f>H18+H20+H31+H37+H41</f>
        <v>-389153.36</v>
      </c>
      <c r="I17" s="68">
        <f>I18+I20+I31+I37+I41</f>
        <v>570135.54</v>
      </c>
      <c r="J17" s="68">
        <f>SUM(F17:I17)</f>
        <v>32719982.18</v>
      </c>
      <c r="K17" s="68">
        <f>K18+K20+K31+K37+K41</f>
        <v>6510819.2700000005</v>
      </c>
      <c r="L17" s="68">
        <f>L18+L20+L31+L37+L41</f>
        <v>9367777.3900000006</v>
      </c>
      <c r="M17" s="68">
        <f>M18+M20+M31+M37+M41</f>
        <v>6288491.25</v>
      </c>
      <c r="N17" s="68">
        <f>N18+N20+N31+N37+N41</f>
        <v>10470666.689999999</v>
      </c>
      <c r="O17" s="68">
        <f>SUM(K17:N17)</f>
        <v>32637754.600000001</v>
      </c>
      <c r="P17" s="68">
        <f>P18+P20+P31+P37+P41</f>
        <v>6510819.2699999996</v>
      </c>
      <c r="Q17" s="68">
        <f>Q18+Q20+Q31+Q37+Q41</f>
        <v>9365810.709999999</v>
      </c>
      <c r="R17" s="68">
        <f>R18+R20+R31+R37+R41</f>
        <v>6285457.9300000006</v>
      </c>
      <c r="S17" s="68">
        <f>S18+S20+S31+S37+S41</f>
        <v>10328421.800000001</v>
      </c>
      <c r="T17" s="68">
        <f>SUM(P17:S17)</f>
        <v>32490509.710000001</v>
      </c>
      <c r="U17" s="68">
        <f>E17-J17</f>
        <v>0</v>
      </c>
      <c r="V17" s="68">
        <f>J17-O17</f>
        <v>82227.579999998212</v>
      </c>
      <c r="W17" s="68">
        <f>W18+W20+W31+W37+W41</f>
        <v>147244.89000000001</v>
      </c>
      <c r="X17" s="69">
        <f>O17-T17-W17</f>
        <v>5.8207660913467407E-10</v>
      </c>
    </row>
    <row r="18" spans="1:24" s="51" customFormat="1">
      <c r="A18" s="66" t="s">
        <v>149</v>
      </c>
      <c r="B18" s="67">
        <v>5010100000</v>
      </c>
      <c r="C18" s="68">
        <f>C19</f>
        <v>24028000</v>
      </c>
      <c r="D18" s="68">
        <f t="shared" ref="D18:X18" si="2">D19</f>
        <v>38348.259999999951</v>
      </c>
      <c r="E18" s="68">
        <f t="shared" si="2"/>
        <v>24066348.260000002</v>
      </c>
      <c r="F18" s="68">
        <f t="shared" si="2"/>
        <v>24028000</v>
      </c>
      <c r="G18" s="68">
        <f t="shared" si="2"/>
        <v>-241583.92</v>
      </c>
      <c r="H18" s="68">
        <f t="shared" si="2"/>
        <v>-161153.35999999999</v>
      </c>
      <c r="I18" s="68">
        <f t="shared" si="2"/>
        <v>441085.54</v>
      </c>
      <c r="J18" s="68">
        <f t="shared" si="2"/>
        <v>24066348.259999998</v>
      </c>
      <c r="K18" s="68">
        <f t="shared" si="2"/>
        <v>5979422.9400000004</v>
      </c>
      <c r="L18" s="68">
        <f t="shared" si="2"/>
        <v>6773204.7199999997</v>
      </c>
      <c r="M18" s="68">
        <f t="shared" si="2"/>
        <v>5514181.1799999997</v>
      </c>
      <c r="N18" s="68">
        <f t="shared" si="2"/>
        <v>5719395.1699999999</v>
      </c>
      <c r="O18" s="68">
        <f t="shared" si="2"/>
        <v>23986204.009999998</v>
      </c>
      <c r="P18" s="68">
        <f t="shared" si="2"/>
        <v>5979422.9399999995</v>
      </c>
      <c r="Q18" s="68">
        <f t="shared" si="2"/>
        <v>6771238.0399999991</v>
      </c>
      <c r="R18" s="68">
        <f t="shared" si="2"/>
        <v>5511147.8600000003</v>
      </c>
      <c r="S18" s="68">
        <f t="shared" si="2"/>
        <v>5724395.1699999999</v>
      </c>
      <c r="T18" s="68">
        <f t="shared" si="2"/>
        <v>23986204.009999998</v>
      </c>
      <c r="U18" s="68">
        <f t="shared" si="2"/>
        <v>0</v>
      </c>
      <c r="V18" s="68">
        <f t="shared" si="2"/>
        <v>80144.25</v>
      </c>
      <c r="W18" s="68">
        <f t="shared" si="2"/>
        <v>0</v>
      </c>
      <c r="X18" s="68">
        <f t="shared" si="2"/>
        <v>0</v>
      </c>
    </row>
    <row r="19" spans="1:24">
      <c r="A19" s="70" t="s">
        <v>150</v>
      </c>
      <c r="B19" s="64">
        <v>5010101001</v>
      </c>
      <c r="C19" s="65">
        <v>24028000</v>
      </c>
      <c r="D19" s="65">
        <f>G19+H19+I19</f>
        <v>38348.259999999951</v>
      </c>
      <c r="E19" s="65">
        <f t="shared" ref="E19:E58" si="3">SUM(C19:D19)</f>
        <v>24066348.260000002</v>
      </c>
      <c r="F19" s="65">
        <f>C19</f>
        <v>24028000</v>
      </c>
      <c r="G19" s="71">
        <v>-241583.92</v>
      </c>
      <c r="H19" s="71">
        <v>-161153.35999999999</v>
      </c>
      <c r="I19" s="71">
        <v>441085.54</v>
      </c>
      <c r="J19" s="71">
        <f>SUM(F19:I19)</f>
        <v>24066348.259999998</v>
      </c>
      <c r="K19" s="71">
        <v>5979422.9400000004</v>
      </c>
      <c r="L19" s="72">
        <f>6771893.6+1311.12</f>
        <v>6773204.7199999997</v>
      </c>
      <c r="M19" s="71">
        <v>5514181.1799999997</v>
      </c>
      <c r="N19" s="71">
        <v>5719395.1699999999</v>
      </c>
      <c r="O19" s="71">
        <f>SUM(K19:N19)</f>
        <v>23986204.009999998</v>
      </c>
      <c r="P19" s="71">
        <v>5979422.9399999995</v>
      </c>
      <c r="Q19" s="71">
        <v>6771238.0399999991</v>
      </c>
      <c r="R19" s="71">
        <v>5511147.8600000003</v>
      </c>
      <c r="S19" s="65">
        <v>5724395.1699999999</v>
      </c>
      <c r="T19" s="65">
        <f t="shared" ref="T19:T58" si="4">SUM(P19:S19)</f>
        <v>23986204.009999998</v>
      </c>
      <c r="U19" s="65">
        <f t="shared" ref="U19:U81" si="5">E19-J19</f>
        <v>0</v>
      </c>
      <c r="V19" s="65">
        <f t="shared" ref="V19:V81" si="6">J19-O19</f>
        <v>80144.25</v>
      </c>
      <c r="W19" s="65"/>
      <c r="X19" s="73">
        <f t="shared" ref="X19:X81" si="7">O19-T19-W19</f>
        <v>0</v>
      </c>
    </row>
    <row r="20" spans="1:24" s="51" customFormat="1">
      <c r="A20" s="66" t="s">
        <v>151</v>
      </c>
      <c r="B20" s="67">
        <v>5010200000</v>
      </c>
      <c r="C20" s="68">
        <f>SUM(C21:C30)</f>
        <v>4267000</v>
      </c>
      <c r="D20" s="68">
        <f t="shared" ref="D20:X20" si="8">SUM(D21:D30)</f>
        <v>242112.94000000003</v>
      </c>
      <c r="E20" s="68">
        <f t="shared" si="8"/>
        <v>4509112.9400000004</v>
      </c>
      <c r="F20" s="68">
        <f t="shared" si="8"/>
        <v>4267000</v>
      </c>
      <c r="G20" s="68">
        <f t="shared" si="8"/>
        <v>242112.94000000003</v>
      </c>
      <c r="H20" s="68">
        <f t="shared" si="8"/>
        <v>0</v>
      </c>
      <c r="I20" s="68">
        <f t="shared" si="8"/>
        <v>0</v>
      </c>
      <c r="J20" s="68">
        <f t="shared" si="8"/>
        <v>4509112.9400000004</v>
      </c>
      <c r="K20" s="68">
        <f t="shared" si="8"/>
        <v>434445.32</v>
      </c>
      <c r="L20" s="68">
        <f t="shared" si="8"/>
        <v>442684.99</v>
      </c>
      <c r="M20" s="68">
        <f t="shared" si="8"/>
        <v>678597.86</v>
      </c>
      <c r="N20" s="68">
        <f t="shared" si="8"/>
        <v>2953384.77</v>
      </c>
      <c r="O20" s="68">
        <f t="shared" si="8"/>
        <v>4509112.9400000004</v>
      </c>
      <c r="P20" s="68">
        <f t="shared" si="8"/>
        <v>434445.32</v>
      </c>
      <c r="Q20" s="68">
        <f t="shared" si="8"/>
        <v>442684.99</v>
      </c>
      <c r="R20" s="68">
        <f t="shared" si="8"/>
        <v>678597.86</v>
      </c>
      <c r="S20" s="68">
        <f t="shared" si="8"/>
        <v>2859596.32</v>
      </c>
      <c r="T20" s="68">
        <f t="shared" si="8"/>
        <v>4415324.49</v>
      </c>
      <c r="U20" s="68">
        <f t="shared" si="8"/>
        <v>0</v>
      </c>
      <c r="V20" s="68">
        <f t="shared" si="8"/>
        <v>0</v>
      </c>
      <c r="W20" s="68">
        <f t="shared" si="8"/>
        <v>93788.45</v>
      </c>
      <c r="X20" s="68">
        <f t="shared" si="8"/>
        <v>0</v>
      </c>
    </row>
    <row r="21" spans="1:24">
      <c r="A21" s="70" t="s">
        <v>152</v>
      </c>
      <c r="B21" s="64">
        <v>5010201001</v>
      </c>
      <c r="C21" s="65">
        <v>1224000</v>
      </c>
      <c r="D21" s="65">
        <f t="shared" ref="D21:D30" si="9">G21+H21+I21</f>
        <v>11853.53</v>
      </c>
      <c r="E21" s="65">
        <f t="shared" si="3"/>
        <v>1235853.53</v>
      </c>
      <c r="F21" s="65">
        <f t="shared" ref="F21:F30" si="10">C21</f>
        <v>1224000</v>
      </c>
      <c r="G21" s="71">
        <v>11853.53</v>
      </c>
      <c r="H21" s="71"/>
      <c r="I21" s="71"/>
      <c r="J21" s="71">
        <f>SUM(F21:I21)</f>
        <v>1235853.53</v>
      </c>
      <c r="K21" s="71">
        <v>314445.32</v>
      </c>
      <c r="L21" s="71">
        <v>316684.99</v>
      </c>
      <c r="M21" s="71">
        <v>301597.86</v>
      </c>
      <c r="N21" s="71">
        <v>303125.36</v>
      </c>
      <c r="O21" s="71">
        <f>SUM(K21:N21)</f>
        <v>1235853.53</v>
      </c>
      <c r="P21" s="71">
        <v>314445.32</v>
      </c>
      <c r="Q21" s="71">
        <v>316684.99</v>
      </c>
      <c r="R21" s="71">
        <v>301597.86</v>
      </c>
      <c r="S21" s="65">
        <v>303125.36</v>
      </c>
      <c r="T21" s="65">
        <f t="shared" si="4"/>
        <v>1235853.53</v>
      </c>
      <c r="U21" s="65">
        <f t="shared" si="5"/>
        <v>0</v>
      </c>
      <c r="V21" s="65">
        <f t="shared" si="6"/>
        <v>0</v>
      </c>
      <c r="W21" s="65"/>
      <c r="X21" s="73">
        <f t="shared" si="7"/>
        <v>0</v>
      </c>
    </row>
    <row r="22" spans="1:24">
      <c r="A22" s="70" t="s">
        <v>153</v>
      </c>
      <c r="B22" s="64">
        <v>5010202000</v>
      </c>
      <c r="C22" s="65">
        <v>240000</v>
      </c>
      <c r="D22" s="65">
        <f t="shared" si="9"/>
        <v>35000</v>
      </c>
      <c r="E22" s="65">
        <f t="shared" si="3"/>
        <v>275000</v>
      </c>
      <c r="F22" s="65">
        <f t="shared" si="10"/>
        <v>240000</v>
      </c>
      <c r="G22" s="65">
        <v>35000</v>
      </c>
      <c r="H22" s="65"/>
      <c r="I22" s="65"/>
      <c r="J22" s="65">
        <f t="shared" ref="J22:J83" si="11">SUM(F22:I22)</f>
        <v>275000</v>
      </c>
      <c r="K22" s="65">
        <v>60000</v>
      </c>
      <c r="L22" s="65">
        <v>60000</v>
      </c>
      <c r="M22" s="71">
        <v>44500</v>
      </c>
      <c r="N22" s="71">
        <v>110500</v>
      </c>
      <c r="O22" s="71">
        <f>SUM(K22:N22)</f>
        <v>275000</v>
      </c>
      <c r="P22" s="71">
        <v>60000</v>
      </c>
      <c r="Q22" s="71">
        <v>60000</v>
      </c>
      <c r="R22" s="71">
        <v>44500</v>
      </c>
      <c r="S22" s="65">
        <v>110500</v>
      </c>
      <c r="T22" s="65">
        <f t="shared" si="4"/>
        <v>275000</v>
      </c>
      <c r="U22" s="65">
        <f t="shared" si="5"/>
        <v>0</v>
      </c>
      <c r="V22" s="65">
        <f t="shared" si="6"/>
        <v>0</v>
      </c>
      <c r="W22" s="65"/>
      <c r="X22" s="73">
        <f t="shared" si="7"/>
        <v>0</v>
      </c>
    </row>
    <row r="23" spans="1:24">
      <c r="A23" s="70" t="s">
        <v>154</v>
      </c>
      <c r="B23" s="64">
        <v>5010203001</v>
      </c>
      <c r="C23" s="65">
        <v>240000</v>
      </c>
      <c r="D23" s="65">
        <f t="shared" si="9"/>
        <v>35000</v>
      </c>
      <c r="E23" s="65">
        <f t="shared" si="3"/>
        <v>275000</v>
      </c>
      <c r="F23" s="65">
        <f t="shared" si="10"/>
        <v>240000</v>
      </c>
      <c r="G23" s="65">
        <v>35000</v>
      </c>
      <c r="H23" s="65"/>
      <c r="I23" s="65"/>
      <c r="J23" s="65">
        <f t="shared" si="11"/>
        <v>275000</v>
      </c>
      <c r="K23" s="65">
        <v>60000</v>
      </c>
      <c r="L23" s="65">
        <v>60000</v>
      </c>
      <c r="M23" s="71">
        <v>44500</v>
      </c>
      <c r="N23" s="71">
        <v>110500</v>
      </c>
      <c r="O23" s="71">
        <f>SUM(K23:N23)</f>
        <v>275000</v>
      </c>
      <c r="P23" s="71">
        <v>60000</v>
      </c>
      <c r="Q23" s="71">
        <v>60000</v>
      </c>
      <c r="R23" s="71">
        <v>44500</v>
      </c>
      <c r="S23" s="65">
        <v>110500</v>
      </c>
      <c r="T23" s="65">
        <f t="shared" si="4"/>
        <v>275000</v>
      </c>
      <c r="U23" s="65">
        <f t="shared" si="5"/>
        <v>0</v>
      </c>
      <c r="V23" s="65">
        <f t="shared" si="6"/>
        <v>0</v>
      </c>
      <c r="W23" s="65"/>
      <c r="X23" s="73">
        <f t="shared" si="7"/>
        <v>0</v>
      </c>
    </row>
    <row r="24" spans="1:24">
      <c r="A24" s="70" t="s">
        <v>155</v>
      </c>
      <c r="B24" s="64">
        <v>5010204001</v>
      </c>
      <c r="C24" s="65">
        <v>306000</v>
      </c>
      <c r="D24" s="65">
        <f t="shared" si="9"/>
        <v>-12000</v>
      </c>
      <c r="E24" s="65">
        <f t="shared" si="3"/>
        <v>294000</v>
      </c>
      <c r="F24" s="65">
        <f t="shared" si="10"/>
        <v>306000</v>
      </c>
      <c r="G24" s="65">
        <v>-12000</v>
      </c>
      <c r="H24" s="65"/>
      <c r="I24" s="65"/>
      <c r="J24" s="65">
        <f t="shared" si="11"/>
        <v>294000</v>
      </c>
      <c r="K24" s="65"/>
      <c r="L24" s="65">
        <v>6000</v>
      </c>
      <c r="M24" s="71">
        <v>288000</v>
      </c>
      <c r="N24" s="71"/>
      <c r="O24" s="71">
        <f>SUM(K24:N24)</f>
        <v>294000</v>
      </c>
      <c r="P24" s="71"/>
      <c r="Q24" s="71">
        <v>6000</v>
      </c>
      <c r="R24" s="71">
        <v>288000</v>
      </c>
      <c r="S24" s="65"/>
      <c r="T24" s="65">
        <f t="shared" si="4"/>
        <v>294000</v>
      </c>
      <c r="U24" s="65">
        <f t="shared" si="5"/>
        <v>0</v>
      </c>
      <c r="V24" s="65">
        <f t="shared" si="6"/>
        <v>0</v>
      </c>
      <c r="W24" s="65"/>
      <c r="X24" s="73">
        <f t="shared" si="7"/>
        <v>0</v>
      </c>
    </row>
    <row r="25" spans="1:24">
      <c r="A25" s="70" t="s">
        <v>156</v>
      </c>
      <c r="B25" s="64">
        <v>5010205002</v>
      </c>
      <c r="C25" s="65"/>
      <c r="D25" s="65">
        <f t="shared" si="9"/>
        <v>61800</v>
      </c>
      <c r="E25" s="65">
        <f t="shared" si="3"/>
        <v>61800</v>
      </c>
      <c r="F25" s="65">
        <f t="shared" si="10"/>
        <v>0</v>
      </c>
      <c r="G25" s="65">
        <v>61800</v>
      </c>
      <c r="H25" s="65"/>
      <c r="I25" s="65"/>
      <c r="J25" s="65">
        <f t="shared" si="11"/>
        <v>61800</v>
      </c>
      <c r="K25" s="65"/>
      <c r="L25" s="65"/>
      <c r="M25" s="65"/>
      <c r="N25" s="65">
        <v>61800</v>
      </c>
      <c r="O25" s="65">
        <f t="shared" ref="O25:O68" si="12">SUM(K25:N25)</f>
        <v>61800</v>
      </c>
      <c r="P25" s="65"/>
      <c r="Q25" s="65"/>
      <c r="R25" s="65"/>
      <c r="S25" s="65"/>
      <c r="T25" s="65">
        <f t="shared" si="4"/>
        <v>0</v>
      </c>
      <c r="U25" s="65">
        <f t="shared" si="5"/>
        <v>0</v>
      </c>
      <c r="V25" s="65">
        <f t="shared" si="6"/>
        <v>0</v>
      </c>
      <c r="W25" s="65">
        <v>61800</v>
      </c>
      <c r="X25" s="73">
        <f t="shared" si="7"/>
        <v>0</v>
      </c>
    </row>
    <row r="26" spans="1:24">
      <c r="A26" s="70" t="s">
        <v>157</v>
      </c>
      <c r="B26" s="64">
        <v>5010206003</v>
      </c>
      <c r="C26" s="65"/>
      <c r="D26" s="65">
        <f t="shared" si="9"/>
        <v>31988.45</v>
      </c>
      <c r="E26" s="65">
        <f t="shared" si="3"/>
        <v>31988.45</v>
      </c>
      <c r="F26" s="65">
        <f t="shared" si="10"/>
        <v>0</v>
      </c>
      <c r="G26" s="65">
        <v>31988.45</v>
      </c>
      <c r="H26" s="65"/>
      <c r="I26" s="65"/>
      <c r="J26" s="65">
        <f t="shared" si="11"/>
        <v>31988.45</v>
      </c>
      <c r="K26" s="65"/>
      <c r="L26" s="65"/>
      <c r="M26" s="65"/>
      <c r="N26" s="65">
        <v>31988.45</v>
      </c>
      <c r="O26" s="65">
        <f t="shared" si="12"/>
        <v>31988.45</v>
      </c>
      <c r="P26" s="65"/>
      <c r="Q26" s="65"/>
      <c r="R26" s="65"/>
      <c r="S26" s="65"/>
      <c r="T26" s="65">
        <f t="shared" si="4"/>
        <v>0</v>
      </c>
      <c r="U26" s="65">
        <f t="shared" si="5"/>
        <v>0</v>
      </c>
      <c r="V26" s="65">
        <f t="shared" si="6"/>
        <v>0</v>
      </c>
      <c r="W26" s="65">
        <v>31988.45</v>
      </c>
      <c r="X26" s="73">
        <f t="shared" si="7"/>
        <v>0</v>
      </c>
    </row>
    <row r="27" spans="1:24">
      <c r="A27" s="70" t="s">
        <v>158</v>
      </c>
      <c r="B27" s="64">
        <v>5010210001</v>
      </c>
      <c r="C27" s="65"/>
      <c r="D27" s="65">
        <f t="shared" si="9"/>
        <v>0</v>
      </c>
      <c r="E27" s="65">
        <f t="shared" si="3"/>
        <v>0</v>
      </c>
      <c r="F27" s="65">
        <f t="shared" si="10"/>
        <v>0</v>
      </c>
      <c r="G27" s="65"/>
      <c r="H27" s="65"/>
      <c r="I27" s="65"/>
      <c r="J27" s="65">
        <f t="shared" si="11"/>
        <v>0</v>
      </c>
      <c r="K27" s="65"/>
      <c r="L27" s="65"/>
      <c r="M27" s="65"/>
      <c r="N27" s="65"/>
      <c r="O27" s="65">
        <f t="shared" si="12"/>
        <v>0</v>
      </c>
      <c r="P27" s="65"/>
      <c r="Q27" s="65"/>
      <c r="R27" s="65"/>
      <c r="S27" s="65"/>
      <c r="T27" s="65">
        <f t="shared" si="4"/>
        <v>0</v>
      </c>
      <c r="U27" s="65">
        <f t="shared" si="5"/>
        <v>0</v>
      </c>
      <c r="V27" s="65">
        <f t="shared" si="6"/>
        <v>0</v>
      </c>
      <c r="W27" s="65"/>
      <c r="X27" s="73">
        <f t="shared" si="7"/>
        <v>0</v>
      </c>
    </row>
    <row r="28" spans="1:24">
      <c r="A28" s="70" t="s">
        <v>159</v>
      </c>
      <c r="B28" s="64">
        <v>5010213001</v>
      </c>
      <c r="C28" s="65"/>
      <c r="D28" s="65">
        <f t="shared" si="9"/>
        <v>59815.26</v>
      </c>
      <c r="E28" s="65">
        <f t="shared" si="3"/>
        <v>59815.26</v>
      </c>
      <c r="F28" s="65">
        <f t="shared" si="10"/>
        <v>0</v>
      </c>
      <c r="G28" s="65">
        <v>59815.26</v>
      </c>
      <c r="H28" s="65"/>
      <c r="I28" s="65"/>
      <c r="J28" s="65">
        <f t="shared" si="11"/>
        <v>59815.26</v>
      </c>
      <c r="K28" s="65"/>
      <c r="L28" s="65"/>
      <c r="M28" s="65"/>
      <c r="N28" s="65">
        <v>59815.26</v>
      </c>
      <c r="O28" s="65">
        <f t="shared" si="12"/>
        <v>59815.26</v>
      </c>
      <c r="P28" s="65"/>
      <c r="Q28" s="65"/>
      <c r="R28" s="65"/>
      <c r="S28" s="65">
        <v>59815.26</v>
      </c>
      <c r="T28" s="65">
        <f t="shared" si="4"/>
        <v>59815.26</v>
      </c>
      <c r="U28" s="65">
        <f t="shared" si="5"/>
        <v>0</v>
      </c>
      <c r="V28" s="65">
        <f t="shared" si="6"/>
        <v>0</v>
      </c>
      <c r="W28" s="65"/>
      <c r="X28" s="73">
        <f t="shared" si="7"/>
        <v>0</v>
      </c>
    </row>
    <row r="29" spans="1:24">
      <c r="A29" s="70" t="s">
        <v>160</v>
      </c>
      <c r="B29" s="64">
        <v>5010214001</v>
      </c>
      <c r="C29" s="65">
        <v>2002000</v>
      </c>
      <c r="D29" s="65">
        <f t="shared" si="9"/>
        <v>11655.7</v>
      </c>
      <c r="E29" s="65">
        <f t="shared" si="3"/>
        <v>2013655.7</v>
      </c>
      <c r="F29" s="65">
        <f t="shared" si="10"/>
        <v>2002000</v>
      </c>
      <c r="G29" s="65">
        <v>11655.7</v>
      </c>
      <c r="H29" s="65"/>
      <c r="I29" s="65"/>
      <c r="J29" s="65">
        <f t="shared" si="11"/>
        <v>2013655.7</v>
      </c>
      <c r="K29" s="65"/>
      <c r="L29" s="65"/>
      <c r="M29" s="65"/>
      <c r="N29" s="65">
        <v>2013655.7</v>
      </c>
      <c r="O29" s="65">
        <f t="shared" si="12"/>
        <v>2013655.7</v>
      </c>
      <c r="P29" s="65"/>
      <c r="Q29" s="65"/>
      <c r="R29" s="65"/>
      <c r="S29" s="65">
        <v>2013655.7</v>
      </c>
      <c r="T29" s="65">
        <f t="shared" si="4"/>
        <v>2013655.7</v>
      </c>
      <c r="U29" s="65">
        <f t="shared" si="5"/>
        <v>0</v>
      </c>
      <c r="V29" s="65">
        <f t="shared" si="6"/>
        <v>0</v>
      </c>
      <c r="W29" s="65"/>
      <c r="X29" s="73">
        <f t="shared" si="7"/>
        <v>0</v>
      </c>
    </row>
    <row r="30" spans="1:24">
      <c r="A30" s="70" t="s">
        <v>161</v>
      </c>
      <c r="B30" s="64">
        <v>5010215001</v>
      </c>
      <c r="C30" s="65">
        <v>255000</v>
      </c>
      <c r="D30" s="65">
        <f t="shared" si="9"/>
        <v>7000</v>
      </c>
      <c r="E30" s="65">
        <f t="shared" si="3"/>
        <v>262000</v>
      </c>
      <c r="F30" s="65">
        <f t="shared" si="10"/>
        <v>255000</v>
      </c>
      <c r="G30" s="65">
        <v>7000</v>
      </c>
      <c r="H30" s="65"/>
      <c r="I30" s="65"/>
      <c r="J30" s="65">
        <f t="shared" si="11"/>
        <v>262000</v>
      </c>
      <c r="K30" s="65"/>
      <c r="L30" s="65"/>
      <c r="M30" s="65"/>
      <c r="N30" s="65">
        <v>262000</v>
      </c>
      <c r="O30" s="65">
        <f t="shared" si="12"/>
        <v>262000</v>
      </c>
      <c r="P30" s="65"/>
      <c r="Q30" s="65"/>
      <c r="R30" s="65"/>
      <c r="S30" s="65">
        <v>262000</v>
      </c>
      <c r="T30" s="65">
        <f t="shared" si="4"/>
        <v>262000</v>
      </c>
      <c r="U30" s="65">
        <f t="shared" si="5"/>
        <v>0</v>
      </c>
      <c r="V30" s="65">
        <f t="shared" si="6"/>
        <v>0</v>
      </c>
      <c r="W30" s="65"/>
      <c r="X30" s="73">
        <f t="shared" si="7"/>
        <v>0</v>
      </c>
    </row>
    <row r="31" spans="1:24" s="51" customFormat="1">
      <c r="A31" s="74" t="s">
        <v>162</v>
      </c>
      <c r="B31" s="67">
        <v>5010299000</v>
      </c>
      <c r="C31" s="68">
        <f>SUM(C32:C36)</f>
        <v>2257000</v>
      </c>
      <c r="D31" s="68">
        <f t="shared" ref="D31:X31" si="13">SUM(D32:D36)</f>
        <v>1370556</v>
      </c>
      <c r="E31" s="68">
        <f t="shared" si="13"/>
        <v>3627556</v>
      </c>
      <c r="F31" s="68">
        <f t="shared" si="13"/>
        <v>2257000</v>
      </c>
      <c r="G31" s="68">
        <f t="shared" si="13"/>
        <v>1370556</v>
      </c>
      <c r="H31" s="68">
        <f t="shared" si="13"/>
        <v>0</v>
      </c>
      <c r="I31" s="68">
        <f t="shared" si="13"/>
        <v>0</v>
      </c>
      <c r="J31" s="68">
        <f t="shared" si="13"/>
        <v>3627556</v>
      </c>
      <c r="K31" s="68">
        <f t="shared" si="13"/>
        <v>0</v>
      </c>
      <c r="L31" s="68">
        <f t="shared" si="13"/>
        <v>2052556</v>
      </c>
      <c r="M31" s="68">
        <f t="shared" si="13"/>
        <v>0</v>
      </c>
      <c r="N31" s="68">
        <f t="shared" si="13"/>
        <v>1572916.67</v>
      </c>
      <c r="O31" s="68">
        <f t="shared" si="13"/>
        <v>3625472.67</v>
      </c>
      <c r="P31" s="68">
        <f t="shared" si="13"/>
        <v>0</v>
      </c>
      <c r="Q31" s="68">
        <f t="shared" si="13"/>
        <v>2052556</v>
      </c>
      <c r="R31" s="68">
        <f t="shared" si="13"/>
        <v>0</v>
      </c>
      <c r="S31" s="68">
        <f t="shared" si="13"/>
        <v>1519460.23</v>
      </c>
      <c r="T31" s="68">
        <f t="shared" si="13"/>
        <v>3572016.23</v>
      </c>
      <c r="U31" s="68">
        <f t="shared" si="13"/>
        <v>0</v>
      </c>
      <c r="V31" s="68">
        <f t="shared" si="13"/>
        <v>2083.3300000000745</v>
      </c>
      <c r="W31" s="68">
        <f t="shared" si="13"/>
        <v>53456.44</v>
      </c>
      <c r="X31" s="68">
        <f t="shared" si="13"/>
        <v>-5.8207660913467407E-11</v>
      </c>
    </row>
    <row r="32" spans="1:24">
      <c r="A32" s="70" t="s">
        <v>163</v>
      </c>
      <c r="B32" s="64">
        <v>5010299011</v>
      </c>
      <c r="C32" s="65"/>
      <c r="D32" s="65">
        <f>G32+H32+I32</f>
        <v>1325000</v>
      </c>
      <c r="E32" s="65">
        <f t="shared" si="3"/>
        <v>1325000</v>
      </c>
      <c r="F32" s="65">
        <f>C32</f>
        <v>0</v>
      </c>
      <c r="G32" s="65">
        <v>1325000</v>
      </c>
      <c r="H32" s="65"/>
      <c r="I32" s="65"/>
      <c r="J32" s="65">
        <f t="shared" si="11"/>
        <v>1325000</v>
      </c>
      <c r="K32" s="65"/>
      <c r="L32" s="65"/>
      <c r="M32" s="65"/>
      <c r="N32" s="65">
        <v>1322916.67</v>
      </c>
      <c r="O32" s="65">
        <f t="shared" si="12"/>
        <v>1322916.67</v>
      </c>
      <c r="P32" s="65"/>
      <c r="Q32" s="65"/>
      <c r="R32" s="65"/>
      <c r="S32" s="65">
        <v>1269460.23</v>
      </c>
      <c r="T32" s="65">
        <f t="shared" si="4"/>
        <v>1269460.23</v>
      </c>
      <c r="U32" s="65">
        <f t="shared" si="5"/>
        <v>0</v>
      </c>
      <c r="V32" s="65">
        <f t="shared" si="6"/>
        <v>2083.3300000000745</v>
      </c>
      <c r="W32" s="65">
        <v>53456.44</v>
      </c>
      <c r="X32" s="73">
        <f t="shared" si="7"/>
        <v>-5.8207660913467407E-11</v>
      </c>
    </row>
    <row r="33" spans="1:24">
      <c r="A33" s="70" t="s">
        <v>164</v>
      </c>
      <c r="B33" s="64">
        <v>5010299012</v>
      </c>
      <c r="C33" s="65">
        <v>255000</v>
      </c>
      <c r="D33" s="65">
        <f>G33+H33+I33</f>
        <v>-5000</v>
      </c>
      <c r="E33" s="65">
        <f t="shared" si="3"/>
        <v>250000</v>
      </c>
      <c r="F33" s="65">
        <f>C33</f>
        <v>255000</v>
      </c>
      <c r="G33" s="65">
        <v>-5000</v>
      </c>
      <c r="H33" s="65"/>
      <c r="I33" s="65"/>
      <c r="J33" s="65">
        <f t="shared" si="11"/>
        <v>250000</v>
      </c>
      <c r="K33" s="65"/>
      <c r="L33" s="65"/>
      <c r="M33" s="65"/>
      <c r="N33" s="65">
        <v>250000</v>
      </c>
      <c r="O33" s="65">
        <f t="shared" si="12"/>
        <v>250000</v>
      </c>
      <c r="P33" s="65"/>
      <c r="Q33" s="65"/>
      <c r="R33" s="65"/>
      <c r="S33" s="65">
        <v>250000</v>
      </c>
      <c r="T33" s="65">
        <f t="shared" si="4"/>
        <v>250000</v>
      </c>
      <c r="U33" s="65">
        <f t="shared" si="5"/>
        <v>0</v>
      </c>
      <c r="V33" s="65">
        <f t="shared" si="6"/>
        <v>0</v>
      </c>
      <c r="W33" s="65"/>
      <c r="X33" s="73">
        <f t="shared" si="7"/>
        <v>0</v>
      </c>
    </row>
    <row r="34" spans="1:24">
      <c r="A34" s="70" t="s">
        <v>165</v>
      </c>
      <c r="B34" s="64">
        <v>5010299014</v>
      </c>
      <c r="C34" s="65"/>
      <c r="D34" s="65">
        <f>G34+H34+I34</f>
        <v>0</v>
      </c>
      <c r="E34" s="65">
        <f t="shared" si="3"/>
        <v>0</v>
      </c>
      <c r="F34" s="65">
        <f>C34</f>
        <v>0</v>
      </c>
      <c r="G34" s="65"/>
      <c r="H34" s="65"/>
      <c r="I34" s="65"/>
      <c r="J34" s="65">
        <f t="shared" si="11"/>
        <v>0</v>
      </c>
      <c r="K34" s="65"/>
      <c r="L34" s="65"/>
      <c r="M34" s="65"/>
      <c r="N34" s="65"/>
      <c r="O34" s="65">
        <f t="shared" si="12"/>
        <v>0</v>
      </c>
      <c r="P34" s="65"/>
      <c r="Q34" s="65"/>
      <c r="R34" s="65"/>
      <c r="S34" s="65"/>
      <c r="T34" s="65">
        <f t="shared" si="4"/>
        <v>0</v>
      </c>
      <c r="U34" s="65">
        <f t="shared" si="5"/>
        <v>0</v>
      </c>
      <c r="V34" s="65">
        <f t="shared" si="6"/>
        <v>0</v>
      </c>
      <c r="W34" s="65"/>
      <c r="X34" s="73">
        <f t="shared" si="7"/>
        <v>0</v>
      </c>
    </row>
    <row r="35" spans="1:24">
      <c r="A35" s="70" t="s">
        <v>166</v>
      </c>
      <c r="B35" s="64">
        <v>5010299036</v>
      </c>
      <c r="C35" s="65">
        <v>2002000</v>
      </c>
      <c r="D35" s="65">
        <f>G35+H35+I35</f>
        <v>50556</v>
      </c>
      <c r="E35" s="65">
        <f t="shared" si="3"/>
        <v>2052556</v>
      </c>
      <c r="F35" s="65">
        <f>C35</f>
        <v>2002000</v>
      </c>
      <c r="G35" s="65">
        <v>50556</v>
      </c>
      <c r="H35" s="65"/>
      <c r="I35" s="65"/>
      <c r="J35" s="65">
        <f t="shared" si="11"/>
        <v>2052556</v>
      </c>
      <c r="K35" s="65"/>
      <c r="L35" s="65">
        <v>2052556</v>
      </c>
      <c r="M35" s="65"/>
      <c r="N35" s="65"/>
      <c r="O35" s="65">
        <f t="shared" si="12"/>
        <v>2052556</v>
      </c>
      <c r="P35" s="65"/>
      <c r="Q35" s="65">
        <v>2052556</v>
      </c>
      <c r="R35" s="65"/>
      <c r="S35" s="65"/>
      <c r="T35" s="65">
        <f t="shared" si="4"/>
        <v>2052556</v>
      </c>
      <c r="U35" s="65">
        <f t="shared" si="5"/>
        <v>0</v>
      </c>
      <c r="V35" s="65">
        <f t="shared" si="6"/>
        <v>0</v>
      </c>
      <c r="W35" s="65"/>
      <c r="X35" s="73">
        <f t="shared" si="7"/>
        <v>0</v>
      </c>
    </row>
    <row r="36" spans="1:24">
      <c r="A36" s="70" t="s">
        <v>167</v>
      </c>
      <c r="B36" s="64">
        <v>5010299038</v>
      </c>
      <c r="C36" s="65"/>
      <c r="D36" s="65">
        <f>G36+H36+I36</f>
        <v>0</v>
      </c>
      <c r="E36" s="65">
        <f t="shared" si="3"/>
        <v>0</v>
      </c>
      <c r="F36" s="65">
        <f>C36</f>
        <v>0</v>
      </c>
      <c r="G36" s="65"/>
      <c r="H36" s="65"/>
      <c r="I36" s="65"/>
      <c r="J36" s="65">
        <f t="shared" si="11"/>
        <v>0</v>
      </c>
      <c r="K36" s="65"/>
      <c r="L36" s="65"/>
      <c r="M36" s="65"/>
      <c r="N36" s="65"/>
      <c r="O36" s="65">
        <f t="shared" si="12"/>
        <v>0</v>
      </c>
      <c r="P36" s="65"/>
      <c r="Q36" s="65"/>
      <c r="R36" s="65"/>
      <c r="S36" s="65"/>
      <c r="T36" s="65">
        <f t="shared" si="4"/>
        <v>0</v>
      </c>
      <c r="U36" s="65">
        <f t="shared" si="5"/>
        <v>0</v>
      </c>
      <c r="V36" s="65">
        <f t="shared" si="6"/>
        <v>0</v>
      </c>
      <c r="W36" s="65"/>
      <c r="X36" s="73">
        <f t="shared" si="7"/>
        <v>0</v>
      </c>
    </row>
    <row r="37" spans="1:24" s="51" customFormat="1">
      <c r="A37" s="66" t="s">
        <v>168</v>
      </c>
      <c r="B37" s="67">
        <v>5010300000</v>
      </c>
      <c r="C37" s="68">
        <f>SUM(C38:C40)</f>
        <v>375000</v>
      </c>
      <c r="D37" s="68">
        <f t="shared" ref="D37:X37" si="14">SUM(D38:D40)</f>
        <v>9326.3100000000013</v>
      </c>
      <c r="E37" s="68">
        <f t="shared" si="14"/>
        <v>384326.31</v>
      </c>
      <c r="F37" s="68">
        <f t="shared" si="14"/>
        <v>375000</v>
      </c>
      <c r="G37" s="68">
        <f t="shared" si="14"/>
        <v>9326.3100000000013</v>
      </c>
      <c r="H37" s="68">
        <f t="shared" si="14"/>
        <v>0</v>
      </c>
      <c r="I37" s="68">
        <f t="shared" si="14"/>
        <v>0</v>
      </c>
      <c r="J37" s="68">
        <f t="shared" si="14"/>
        <v>384326.31</v>
      </c>
      <c r="K37" s="68">
        <f t="shared" si="14"/>
        <v>95957.51</v>
      </c>
      <c r="L37" s="68">
        <f t="shared" si="14"/>
        <v>99331.68</v>
      </c>
      <c r="M37" s="68">
        <f t="shared" si="14"/>
        <v>93659.09</v>
      </c>
      <c r="N37" s="68">
        <f t="shared" si="14"/>
        <v>95378.03</v>
      </c>
      <c r="O37" s="68">
        <f t="shared" si="14"/>
        <v>384326.31</v>
      </c>
      <c r="P37" s="68">
        <f t="shared" si="14"/>
        <v>95957.51</v>
      </c>
      <c r="Q37" s="68">
        <f t="shared" si="14"/>
        <v>99331.68</v>
      </c>
      <c r="R37" s="68">
        <f t="shared" si="14"/>
        <v>93659.09</v>
      </c>
      <c r="S37" s="68">
        <f t="shared" si="14"/>
        <v>95378.03</v>
      </c>
      <c r="T37" s="68">
        <f t="shared" si="14"/>
        <v>384326.31</v>
      </c>
      <c r="U37" s="68">
        <f t="shared" si="14"/>
        <v>0</v>
      </c>
      <c r="V37" s="68">
        <f t="shared" si="14"/>
        <v>0</v>
      </c>
      <c r="W37" s="68">
        <f t="shared" si="14"/>
        <v>0</v>
      </c>
      <c r="X37" s="68">
        <f t="shared" si="14"/>
        <v>0</v>
      </c>
    </row>
    <row r="38" spans="1:24">
      <c r="A38" s="70" t="s">
        <v>169</v>
      </c>
      <c r="B38" s="64">
        <v>5010302001</v>
      </c>
      <c r="C38" s="65">
        <v>61000</v>
      </c>
      <c r="D38" s="65">
        <f>G38+H38+I38</f>
        <v>1300</v>
      </c>
      <c r="E38" s="65">
        <f t="shared" si="3"/>
        <v>62300</v>
      </c>
      <c r="F38" s="65">
        <f>C38</f>
        <v>61000</v>
      </c>
      <c r="G38" s="71">
        <v>1300</v>
      </c>
      <c r="H38" s="71"/>
      <c r="I38" s="71"/>
      <c r="J38" s="71">
        <f>SUM(F38:I38)</f>
        <v>62300</v>
      </c>
      <c r="K38" s="71">
        <v>15900</v>
      </c>
      <c r="L38" s="71">
        <v>15900</v>
      </c>
      <c r="M38" s="71">
        <v>15300</v>
      </c>
      <c r="N38" s="71">
        <v>15200</v>
      </c>
      <c r="O38" s="71">
        <f>SUM(K38:N38)</f>
        <v>62300</v>
      </c>
      <c r="P38" s="71">
        <v>15900</v>
      </c>
      <c r="Q38" s="71">
        <v>15900</v>
      </c>
      <c r="R38" s="71">
        <v>15300</v>
      </c>
      <c r="S38" s="65">
        <v>15200</v>
      </c>
      <c r="T38" s="65">
        <f t="shared" si="4"/>
        <v>62300</v>
      </c>
      <c r="U38" s="65">
        <f t="shared" si="5"/>
        <v>0</v>
      </c>
      <c r="V38" s="65">
        <f t="shared" si="6"/>
        <v>0</v>
      </c>
      <c r="W38" s="65"/>
      <c r="X38" s="73">
        <f t="shared" si="7"/>
        <v>0</v>
      </c>
    </row>
    <row r="39" spans="1:24">
      <c r="A39" s="70" t="s">
        <v>170</v>
      </c>
      <c r="B39" s="64">
        <v>5010303001</v>
      </c>
      <c r="C39" s="65">
        <v>253000</v>
      </c>
      <c r="D39" s="65">
        <f>G39+H39+I39</f>
        <v>6726.31</v>
      </c>
      <c r="E39" s="65">
        <f t="shared" si="3"/>
        <v>259726.31</v>
      </c>
      <c r="F39" s="65">
        <f>C39</f>
        <v>253000</v>
      </c>
      <c r="G39" s="71">
        <v>6726.31</v>
      </c>
      <c r="H39" s="71"/>
      <c r="I39" s="71"/>
      <c r="J39" s="71">
        <f>SUM(F39:I39)</f>
        <v>259726.31</v>
      </c>
      <c r="K39" s="71">
        <v>64157.509999999995</v>
      </c>
      <c r="L39" s="71">
        <v>67531.679999999993</v>
      </c>
      <c r="M39" s="71">
        <v>63059.09</v>
      </c>
      <c r="N39" s="71">
        <v>64978.03</v>
      </c>
      <c r="O39" s="71">
        <f>SUM(K39:N39)</f>
        <v>259726.31</v>
      </c>
      <c r="P39" s="71">
        <v>64157.509999999995</v>
      </c>
      <c r="Q39" s="71">
        <v>67531.679999999993</v>
      </c>
      <c r="R39" s="71">
        <v>63059.09</v>
      </c>
      <c r="S39" s="65">
        <v>64978.03</v>
      </c>
      <c r="T39" s="65">
        <f t="shared" si="4"/>
        <v>259726.31</v>
      </c>
      <c r="U39" s="65">
        <f t="shared" si="5"/>
        <v>0</v>
      </c>
      <c r="V39" s="65">
        <f t="shared" si="6"/>
        <v>0</v>
      </c>
      <c r="W39" s="65"/>
      <c r="X39" s="73">
        <f t="shared" si="7"/>
        <v>0</v>
      </c>
    </row>
    <row r="40" spans="1:24">
      <c r="A40" s="70" t="s">
        <v>171</v>
      </c>
      <c r="B40" s="64">
        <v>5010304001</v>
      </c>
      <c r="C40" s="65">
        <v>61000</v>
      </c>
      <c r="D40" s="65">
        <f>G40+H40+I40</f>
        <v>1300</v>
      </c>
      <c r="E40" s="65">
        <f t="shared" si="3"/>
        <v>62300</v>
      </c>
      <c r="F40" s="65">
        <f>C40</f>
        <v>61000</v>
      </c>
      <c r="G40" s="71">
        <v>1300</v>
      </c>
      <c r="H40" s="71"/>
      <c r="I40" s="71"/>
      <c r="J40" s="71">
        <f>SUM(F40:I40)</f>
        <v>62300</v>
      </c>
      <c r="K40" s="71">
        <v>15900</v>
      </c>
      <c r="L40" s="71">
        <v>15900</v>
      </c>
      <c r="M40" s="71">
        <v>15300</v>
      </c>
      <c r="N40" s="71">
        <v>15200</v>
      </c>
      <c r="O40" s="71">
        <f>SUM(K40:N40)</f>
        <v>62300</v>
      </c>
      <c r="P40" s="71">
        <v>15900</v>
      </c>
      <c r="Q40" s="71">
        <v>15900</v>
      </c>
      <c r="R40" s="71">
        <v>15300</v>
      </c>
      <c r="S40" s="65">
        <v>15200</v>
      </c>
      <c r="T40" s="65">
        <f t="shared" si="4"/>
        <v>62300</v>
      </c>
      <c r="U40" s="65">
        <f t="shared" si="5"/>
        <v>0</v>
      </c>
      <c r="V40" s="65">
        <f t="shared" si="6"/>
        <v>0</v>
      </c>
      <c r="W40" s="65"/>
      <c r="X40" s="73">
        <f t="shared" si="7"/>
        <v>0</v>
      </c>
    </row>
    <row r="41" spans="1:24" s="51" customFormat="1">
      <c r="A41" s="66" t="s">
        <v>172</v>
      </c>
      <c r="B41" s="67">
        <v>5010400000</v>
      </c>
      <c r="C41" s="68">
        <f>SUM(C42:C45)</f>
        <v>287000</v>
      </c>
      <c r="D41" s="68">
        <f t="shared" ref="D41:X41" si="15">SUM(D42:D45)</f>
        <v>-154361.33000000002</v>
      </c>
      <c r="E41" s="68">
        <f t="shared" si="15"/>
        <v>132638.66999999998</v>
      </c>
      <c r="F41" s="68">
        <f t="shared" si="15"/>
        <v>287000</v>
      </c>
      <c r="G41" s="68">
        <f t="shared" si="15"/>
        <v>-55411.33</v>
      </c>
      <c r="H41" s="68">
        <f t="shared" si="15"/>
        <v>-228000</v>
      </c>
      <c r="I41" s="68">
        <f t="shared" si="15"/>
        <v>129050</v>
      </c>
      <c r="J41" s="68">
        <f t="shared" si="15"/>
        <v>132638.66999999998</v>
      </c>
      <c r="K41" s="68">
        <f t="shared" si="15"/>
        <v>993.5</v>
      </c>
      <c r="L41" s="68">
        <f t="shared" si="15"/>
        <v>0</v>
      </c>
      <c r="M41" s="68">
        <f t="shared" si="15"/>
        <v>2053.12</v>
      </c>
      <c r="N41" s="68">
        <f t="shared" si="15"/>
        <v>129592.05</v>
      </c>
      <c r="O41" s="68">
        <f t="shared" si="15"/>
        <v>132638.67000000001</v>
      </c>
      <c r="P41" s="68">
        <f t="shared" si="15"/>
        <v>993.5</v>
      </c>
      <c r="Q41" s="68">
        <f t="shared" si="15"/>
        <v>0</v>
      </c>
      <c r="R41" s="68">
        <f t="shared" si="15"/>
        <v>2053.12</v>
      </c>
      <c r="S41" s="68">
        <f t="shared" si="15"/>
        <v>129592.05</v>
      </c>
      <c r="T41" s="68">
        <f t="shared" si="15"/>
        <v>132638.67000000001</v>
      </c>
      <c r="U41" s="68">
        <f t="shared" si="15"/>
        <v>0</v>
      </c>
      <c r="V41" s="68">
        <f t="shared" si="15"/>
        <v>0</v>
      </c>
      <c r="W41" s="68">
        <f t="shared" si="15"/>
        <v>0</v>
      </c>
      <c r="X41" s="68">
        <f t="shared" si="15"/>
        <v>0</v>
      </c>
    </row>
    <row r="42" spans="1:24">
      <c r="A42" s="70" t="s">
        <v>173</v>
      </c>
      <c r="B42" s="64">
        <v>5010403001</v>
      </c>
      <c r="C42" s="65">
        <v>228000</v>
      </c>
      <c r="D42" s="65">
        <f>G42+H42+I42</f>
        <v>-228000</v>
      </c>
      <c r="E42" s="65">
        <f t="shared" si="3"/>
        <v>0</v>
      </c>
      <c r="F42" s="65">
        <v>228000</v>
      </c>
      <c r="G42" s="65"/>
      <c r="H42" s="65">
        <v>-228000</v>
      </c>
      <c r="I42" s="65"/>
      <c r="J42" s="65">
        <f t="shared" si="11"/>
        <v>0</v>
      </c>
      <c r="K42" s="65"/>
      <c r="L42" s="65"/>
      <c r="M42" s="65"/>
      <c r="N42" s="65"/>
      <c r="O42" s="65">
        <f t="shared" si="12"/>
        <v>0</v>
      </c>
      <c r="P42" s="65"/>
      <c r="Q42" s="65"/>
      <c r="R42" s="65"/>
      <c r="S42" s="65"/>
      <c r="T42" s="65">
        <f t="shared" si="4"/>
        <v>0</v>
      </c>
      <c r="U42" s="65">
        <f t="shared" si="5"/>
        <v>0</v>
      </c>
      <c r="V42" s="65">
        <f t="shared" si="6"/>
        <v>0</v>
      </c>
      <c r="W42" s="65"/>
      <c r="X42" s="73">
        <f t="shared" si="7"/>
        <v>0</v>
      </c>
    </row>
    <row r="43" spans="1:24">
      <c r="A43" s="70" t="s">
        <v>174</v>
      </c>
      <c r="B43" s="64" t="s">
        <v>175</v>
      </c>
      <c r="C43" s="65"/>
      <c r="D43" s="65">
        <f>G43+H43+I43</f>
        <v>0</v>
      </c>
      <c r="E43" s="65">
        <f t="shared" si="3"/>
        <v>0</v>
      </c>
      <c r="F43" s="65">
        <f>C43</f>
        <v>0</v>
      </c>
      <c r="G43" s="65"/>
      <c r="H43" s="65"/>
      <c r="I43" s="65"/>
      <c r="J43" s="65">
        <f t="shared" si="11"/>
        <v>0</v>
      </c>
      <c r="K43" s="65"/>
      <c r="L43" s="65"/>
      <c r="M43" s="65"/>
      <c r="N43" s="65"/>
      <c r="O43" s="65">
        <f t="shared" si="12"/>
        <v>0</v>
      </c>
      <c r="P43" s="65"/>
      <c r="Q43" s="65"/>
      <c r="R43" s="65"/>
      <c r="S43" s="65"/>
      <c r="T43" s="65">
        <f t="shared" si="4"/>
        <v>0</v>
      </c>
      <c r="U43" s="65">
        <f t="shared" si="5"/>
        <v>0</v>
      </c>
      <c r="V43" s="65">
        <f t="shared" si="6"/>
        <v>0</v>
      </c>
      <c r="W43" s="65"/>
      <c r="X43" s="73">
        <f t="shared" si="7"/>
        <v>0</v>
      </c>
    </row>
    <row r="44" spans="1:24">
      <c r="A44" s="70" t="s">
        <v>176</v>
      </c>
      <c r="B44" s="64">
        <v>5010499010</v>
      </c>
      <c r="C44" s="65">
        <v>59000</v>
      </c>
      <c r="D44" s="65">
        <f>G44+H44+I44</f>
        <v>-55411.33</v>
      </c>
      <c r="E44" s="65">
        <f t="shared" si="3"/>
        <v>3588.6699999999983</v>
      </c>
      <c r="F44" s="65">
        <f>C44</f>
        <v>59000</v>
      </c>
      <c r="G44" s="71">
        <v>-55411.33</v>
      </c>
      <c r="H44" s="71"/>
      <c r="I44" s="71"/>
      <c r="J44" s="71">
        <f t="shared" si="11"/>
        <v>3588.6699999999983</v>
      </c>
      <c r="K44" s="71">
        <v>993.5</v>
      </c>
      <c r="L44" s="71"/>
      <c r="M44" s="71">
        <v>2053.12</v>
      </c>
      <c r="N44" s="71">
        <v>542.04999999999995</v>
      </c>
      <c r="O44" s="71">
        <f>SUM(K44:N44)</f>
        <v>3588.67</v>
      </c>
      <c r="P44" s="71">
        <v>993.5</v>
      </c>
      <c r="Q44" s="71"/>
      <c r="R44" s="71">
        <v>2053.12</v>
      </c>
      <c r="S44" s="65">
        <v>542.04999999999995</v>
      </c>
      <c r="T44" s="65">
        <f t="shared" si="4"/>
        <v>3588.67</v>
      </c>
      <c r="U44" s="65">
        <f t="shared" si="5"/>
        <v>0</v>
      </c>
      <c r="V44" s="65">
        <f t="shared" si="6"/>
        <v>0</v>
      </c>
      <c r="W44" s="65"/>
      <c r="X44" s="73">
        <f t="shared" si="7"/>
        <v>0</v>
      </c>
    </row>
    <row r="45" spans="1:24">
      <c r="A45" s="70" t="s">
        <v>172</v>
      </c>
      <c r="B45" s="64">
        <v>5010499099</v>
      </c>
      <c r="C45" s="65"/>
      <c r="D45" s="65">
        <f>G45+H45+I45</f>
        <v>129050</v>
      </c>
      <c r="E45" s="65">
        <f t="shared" si="3"/>
        <v>129050</v>
      </c>
      <c r="F45" s="65">
        <f>C45</f>
        <v>0</v>
      </c>
      <c r="G45" s="65"/>
      <c r="H45" s="65"/>
      <c r="I45" s="65">
        <v>129050</v>
      </c>
      <c r="J45" s="65">
        <f t="shared" si="11"/>
        <v>129050</v>
      </c>
      <c r="K45" s="65"/>
      <c r="L45" s="65"/>
      <c r="M45" s="65"/>
      <c r="N45" s="65">
        <v>129050</v>
      </c>
      <c r="O45" s="65">
        <f t="shared" si="12"/>
        <v>129050</v>
      </c>
      <c r="P45" s="65"/>
      <c r="Q45" s="65"/>
      <c r="R45" s="65"/>
      <c r="S45" s="65">
        <v>129050</v>
      </c>
      <c r="T45" s="65">
        <f t="shared" si="4"/>
        <v>129050</v>
      </c>
      <c r="U45" s="65">
        <f t="shared" si="5"/>
        <v>0</v>
      </c>
      <c r="V45" s="65">
        <f t="shared" si="6"/>
        <v>0</v>
      </c>
      <c r="W45" s="65"/>
      <c r="X45" s="73">
        <f t="shared" si="7"/>
        <v>0</v>
      </c>
    </row>
    <row r="46" spans="1:24" s="51" customFormat="1">
      <c r="A46" s="66" t="s">
        <v>66</v>
      </c>
      <c r="B46" s="67"/>
      <c r="C46" s="68">
        <f>C47+C50+C54+C69+C72+C78+C80+C82+C88+C92+C105+C109+C111</f>
        <v>18060000</v>
      </c>
      <c r="D46" s="68">
        <f t="shared" ref="D46:X46" si="16">D47+D50+D54+D69+D72+D78+D80+D82+D88+D92+D105+D109+D111</f>
        <v>1767849.9999999998</v>
      </c>
      <c r="E46" s="68">
        <f t="shared" si="16"/>
        <v>19827850.000000004</v>
      </c>
      <c r="F46" s="68">
        <f t="shared" si="16"/>
        <v>18060000</v>
      </c>
      <c r="G46" s="68">
        <f t="shared" si="16"/>
        <v>-1325000.0000000002</v>
      </c>
      <c r="H46" s="68">
        <f t="shared" si="16"/>
        <v>0</v>
      </c>
      <c r="I46" s="68">
        <f t="shared" si="16"/>
        <v>3092850</v>
      </c>
      <c r="J46" s="68">
        <f t="shared" si="16"/>
        <v>19827850.000000004</v>
      </c>
      <c r="K46" s="68">
        <f t="shared" si="16"/>
        <v>4512146.75</v>
      </c>
      <c r="L46" s="68">
        <f t="shared" si="16"/>
        <v>6595310.3499999996</v>
      </c>
      <c r="M46" s="68">
        <f t="shared" si="16"/>
        <v>5718451.4199999999</v>
      </c>
      <c r="N46" s="68">
        <f t="shared" si="16"/>
        <v>2975508.7800000003</v>
      </c>
      <c r="O46" s="68">
        <f t="shared" si="16"/>
        <v>19801417.300000001</v>
      </c>
      <c r="P46" s="68">
        <f t="shared" si="16"/>
        <v>3537737.01</v>
      </c>
      <c r="Q46" s="68">
        <f t="shared" si="16"/>
        <v>6247576.1499999994</v>
      </c>
      <c r="R46" s="68">
        <f t="shared" si="16"/>
        <v>5969062.04</v>
      </c>
      <c r="S46" s="68">
        <f t="shared" si="16"/>
        <v>4047042.0999999996</v>
      </c>
      <c r="T46" s="68">
        <f t="shared" si="16"/>
        <v>19801417.300000001</v>
      </c>
      <c r="U46" s="68">
        <f t="shared" si="16"/>
        <v>0</v>
      </c>
      <c r="V46" s="68">
        <f t="shared" si="16"/>
        <v>26432.700000000186</v>
      </c>
      <c r="W46" s="68">
        <f t="shared" si="16"/>
        <v>0</v>
      </c>
      <c r="X46" s="68">
        <f t="shared" si="16"/>
        <v>1.7462298274040222E-10</v>
      </c>
    </row>
    <row r="47" spans="1:24" s="51" customFormat="1">
      <c r="A47" s="66" t="s">
        <v>67</v>
      </c>
      <c r="B47" s="67">
        <v>5020100000</v>
      </c>
      <c r="C47" s="68">
        <f>SUM(C48:C49)</f>
        <v>3469000</v>
      </c>
      <c r="D47" s="68">
        <f t="shared" ref="D47:X47" si="17">SUM(D48:D49)</f>
        <v>-1425581.2</v>
      </c>
      <c r="E47" s="68">
        <f t="shared" si="17"/>
        <v>2043418.8</v>
      </c>
      <c r="F47" s="68">
        <f t="shared" si="17"/>
        <v>3469000</v>
      </c>
      <c r="G47" s="68">
        <f t="shared" si="17"/>
        <v>-1625581.2</v>
      </c>
      <c r="H47" s="68">
        <f t="shared" si="17"/>
        <v>0</v>
      </c>
      <c r="I47" s="68">
        <f t="shared" si="17"/>
        <v>200000</v>
      </c>
      <c r="J47" s="68">
        <f t="shared" si="17"/>
        <v>2043418.8</v>
      </c>
      <c r="K47" s="68">
        <f t="shared" si="17"/>
        <v>208768.56</v>
      </c>
      <c r="L47" s="68">
        <f t="shared" si="17"/>
        <v>827421.95</v>
      </c>
      <c r="M47" s="68">
        <f t="shared" si="17"/>
        <v>491321.95</v>
      </c>
      <c r="N47" s="68">
        <f t="shared" si="17"/>
        <v>515906.34</v>
      </c>
      <c r="O47" s="68">
        <f t="shared" si="17"/>
        <v>2043418.8</v>
      </c>
      <c r="P47" s="68">
        <f t="shared" si="17"/>
        <v>206781.29</v>
      </c>
      <c r="Q47" s="68">
        <f t="shared" si="17"/>
        <v>828769.22</v>
      </c>
      <c r="R47" s="68">
        <f t="shared" si="17"/>
        <v>485706.95</v>
      </c>
      <c r="S47" s="68">
        <f t="shared" si="17"/>
        <v>522161.34</v>
      </c>
      <c r="T47" s="68">
        <f t="shared" si="17"/>
        <v>2043418.8</v>
      </c>
      <c r="U47" s="68">
        <f t="shared" si="17"/>
        <v>0</v>
      </c>
      <c r="V47" s="68">
        <f t="shared" si="17"/>
        <v>0</v>
      </c>
      <c r="W47" s="68">
        <f t="shared" si="17"/>
        <v>0</v>
      </c>
      <c r="X47" s="68">
        <f t="shared" si="17"/>
        <v>0</v>
      </c>
    </row>
    <row r="48" spans="1:24">
      <c r="A48" s="70" t="s">
        <v>68</v>
      </c>
      <c r="B48" s="64">
        <v>5020101000</v>
      </c>
      <c r="C48" s="65">
        <v>3469000</v>
      </c>
      <c r="D48" s="65">
        <f>G48+H48+I48</f>
        <v>-1425581.2</v>
      </c>
      <c r="E48" s="65">
        <f t="shared" si="3"/>
        <v>2043418.8</v>
      </c>
      <c r="F48" s="65">
        <f>C48</f>
        <v>3469000</v>
      </c>
      <c r="G48" s="71">
        <v>-1625581.2</v>
      </c>
      <c r="H48" s="71"/>
      <c r="I48" s="71">
        <v>200000</v>
      </c>
      <c r="J48" s="71">
        <f>SUM(F48:I48)</f>
        <v>2043418.8</v>
      </c>
      <c r="K48" s="71">
        <v>208768.56</v>
      </c>
      <c r="L48" s="71">
        <v>827421.95</v>
      </c>
      <c r="M48" s="71">
        <v>491321.95</v>
      </c>
      <c r="N48" s="71">
        <v>515906.34</v>
      </c>
      <c r="O48" s="71">
        <f>SUM(K48:N48)</f>
        <v>2043418.8</v>
      </c>
      <c r="P48" s="71">
        <v>206781.29</v>
      </c>
      <c r="Q48" s="71">
        <v>828769.22</v>
      </c>
      <c r="R48" s="71">
        <v>485706.95</v>
      </c>
      <c r="S48" s="65">
        <v>522161.34</v>
      </c>
      <c r="T48" s="65">
        <f t="shared" si="4"/>
        <v>2043418.8</v>
      </c>
      <c r="U48" s="65">
        <f t="shared" si="5"/>
        <v>0</v>
      </c>
      <c r="V48" s="65">
        <f t="shared" si="6"/>
        <v>0</v>
      </c>
      <c r="W48" s="65"/>
      <c r="X48" s="73">
        <f t="shared" si="7"/>
        <v>0</v>
      </c>
    </row>
    <row r="49" spans="1:24">
      <c r="A49" s="70" t="s">
        <v>177</v>
      </c>
      <c r="B49" s="64">
        <v>5020102000</v>
      </c>
      <c r="C49" s="65"/>
      <c r="D49" s="65">
        <f>G49+H49+I49</f>
        <v>0</v>
      </c>
      <c r="E49" s="65">
        <f t="shared" si="3"/>
        <v>0</v>
      </c>
      <c r="F49" s="65">
        <f>C49</f>
        <v>0</v>
      </c>
      <c r="G49" s="65"/>
      <c r="H49" s="65"/>
      <c r="I49" s="65"/>
      <c r="J49" s="65">
        <f t="shared" si="11"/>
        <v>0</v>
      </c>
      <c r="K49" s="65"/>
      <c r="L49" s="65"/>
      <c r="M49" s="65"/>
      <c r="N49" s="65"/>
      <c r="O49" s="65">
        <f t="shared" si="12"/>
        <v>0</v>
      </c>
      <c r="P49" s="65"/>
      <c r="Q49" s="65"/>
      <c r="R49" s="65"/>
      <c r="S49" s="65"/>
      <c r="T49" s="65">
        <f t="shared" si="4"/>
        <v>0</v>
      </c>
      <c r="U49" s="65">
        <f t="shared" si="5"/>
        <v>0</v>
      </c>
      <c r="V49" s="65">
        <f t="shared" si="6"/>
        <v>0</v>
      </c>
      <c r="W49" s="65"/>
      <c r="X49" s="73">
        <f t="shared" si="7"/>
        <v>0</v>
      </c>
    </row>
    <row r="50" spans="1:24" s="51" customFormat="1">
      <c r="A50" s="66" t="s">
        <v>69</v>
      </c>
      <c r="B50" s="67">
        <v>5020200000</v>
      </c>
      <c r="C50" s="68">
        <f>SUM(C51:C53)</f>
        <v>596000</v>
      </c>
      <c r="D50" s="68">
        <f t="shared" ref="D50:X50" si="18">SUM(D51:D53)</f>
        <v>17800</v>
      </c>
      <c r="E50" s="68">
        <f t="shared" si="18"/>
        <v>613800</v>
      </c>
      <c r="F50" s="68">
        <f t="shared" si="18"/>
        <v>596000</v>
      </c>
      <c r="G50" s="68">
        <f t="shared" si="18"/>
        <v>17800</v>
      </c>
      <c r="H50" s="68">
        <f t="shared" si="18"/>
        <v>0</v>
      </c>
      <c r="I50" s="68">
        <f t="shared" si="18"/>
        <v>0</v>
      </c>
      <c r="J50" s="68">
        <f t="shared" si="18"/>
        <v>613800</v>
      </c>
      <c r="K50" s="68">
        <f t="shared" si="18"/>
        <v>102715</v>
      </c>
      <c r="L50" s="68">
        <f t="shared" si="18"/>
        <v>159521.84</v>
      </c>
      <c r="M50" s="68">
        <f t="shared" si="18"/>
        <v>243043.57</v>
      </c>
      <c r="N50" s="68">
        <f t="shared" si="18"/>
        <v>108519.59</v>
      </c>
      <c r="O50" s="68">
        <f t="shared" si="18"/>
        <v>613800</v>
      </c>
      <c r="P50" s="68">
        <f t="shared" si="18"/>
        <v>102715</v>
      </c>
      <c r="Q50" s="68">
        <f t="shared" si="18"/>
        <v>155521.84</v>
      </c>
      <c r="R50" s="68">
        <f t="shared" si="18"/>
        <v>243043.57</v>
      </c>
      <c r="S50" s="68">
        <f t="shared" si="18"/>
        <v>112519.59</v>
      </c>
      <c r="T50" s="68">
        <f t="shared" si="18"/>
        <v>613800</v>
      </c>
      <c r="U50" s="68">
        <f t="shared" si="18"/>
        <v>0</v>
      </c>
      <c r="V50" s="68">
        <f t="shared" si="18"/>
        <v>0</v>
      </c>
      <c r="W50" s="68">
        <f t="shared" si="18"/>
        <v>0</v>
      </c>
      <c r="X50" s="68">
        <f t="shared" si="18"/>
        <v>0</v>
      </c>
    </row>
    <row r="51" spans="1:24">
      <c r="A51" s="75" t="s">
        <v>178</v>
      </c>
      <c r="B51" s="64">
        <v>5020201001</v>
      </c>
      <c r="C51" s="65"/>
      <c r="D51" s="65">
        <f>G51+H51+I51</f>
        <v>0</v>
      </c>
      <c r="E51" s="65">
        <f t="shared" si="3"/>
        <v>0</v>
      </c>
      <c r="F51" s="65">
        <f>C51</f>
        <v>0</v>
      </c>
      <c r="G51" s="65"/>
      <c r="H51" s="65"/>
      <c r="I51" s="65"/>
      <c r="J51" s="65">
        <f t="shared" si="11"/>
        <v>0</v>
      </c>
      <c r="K51" s="65"/>
      <c r="L51" s="65"/>
      <c r="M51" s="65"/>
      <c r="N51" s="65"/>
      <c r="O51" s="65">
        <f t="shared" si="12"/>
        <v>0</v>
      </c>
      <c r="P51" s="65"/>
      <c r="Q51" s="65"/>
      <c r="R51" s="65"/>
      <c r="S51" s="65"/>
      <c r="T51" s="65">
        <f t="shared" si="4"/>
        <v>0</v>
      </c>
      <c r="U51" s="65">
        <f t="shared" si="5"/>
        <v>0</v>
      </c>
      <c r="V51" s="65">
        <f t="shared" si="6"/>
        <v>0</v>
      </c>
      <c r="W51" s="65"/>
      <c r="X51" s="73">
        <f t="shared" si="7"/>
        <v>0</v>
      </c>
    </row>
    <row r="52" spans="1:24">
      <c r="A52" s="70" t="s">
        <v>71</v>
      </c>
      <c r="B52" s="64">
        <v>5020201002</v>
      </c>
      <c r="C52" s="65">
        <v>596000</v>
      </c>
      <c r="D52" s="65">
        <f>G52+H52+I52</f>
        <v>17800</v>
      </c>
      <c r="E52" s="65">
        <f t="shared" si="3"/>
        <v>613800</v>
      </c>
      <c r="F52" s="65">
        <f>C52</f>
        <v>596000</v>
      </c>
      <c r="G52" s="71">
        <v>17800</v>
      </c>
      <c r="H52" s="71"/>
      <c r="I52" s="71"/>
      <c r="J52" s="71">
        <f t="shared" si="11"/>
        <v>613800</v>
      </c>
      <c r="K52" s="71">
        <v>102715</v>
      </c>
      <c r="L52" s="71">
        <v>159521.84</v>
      </c>
      <c r="M52" s="71">
        <v>243043.57</v>
      </c>
      <c r="N52" s="71">
        <v>108519.59</v>
      </c>
      <c r="O52" s="71">
        <f>SUM(K52:N52)</f>
        <v>613800</v>
      </c>
      <c r="P52" s="71">
        <v>102715</v>
      </c>
      <c r="Q52" s="71">
        <v>155521.84</v>
      </c>
      <c r="R52" s="71">
        <v>243043.57</v>
      </c>
      <c r="S52" s="65">
        <v>112519.59</v>
      </c>
      <c r="T52" s="65">
        <f t="shared" si="4"/>
        <v>613800</v>
      </c>
      <c r="U52" s="65">
        <f t="shared" si="5"/>
        <v>0</v>
      </c>
      <c r="V52" s="65">
        <f t="shared" si="6"/>
        <v>0</v>
      </c>
      <c r="W52" s="65"/>
      <c r="X52" s="73">
        <f t="shared" si="7"/>
        <v>0</v>
      </c>
    </row>
    <row r="53" spans="1:24">
      <c r="A53" s="70" t="s">
        <v>179</v>
      </c>
      <c r="B53" s="64">
        <v>5020202000</v>
      </c>
      <c r="C53" s="65"/>
      <c r="D53" s="65">
        <f>G53+H53+I53</f>
        <v>0</v>
      </c>
      <c r="E53" s="65">
        <f t="shared" si="3"/>
        <v>0</v>
      </c>
      <c r="F53" s="65">
        <f>C53</f>
        <v>0</v>
      </c>
      <c r="G53" s="65"/>
      <c r="H53" s="65"/>
      <c r="I53" s="65"/>
      <c r="J53" s="65">
        <f t="shared" si="11"/>
        <v>0</v>
      </c>
      <c r="K53" s="65"/>
      <c r="L53" s="65"/>
      <c r="M53" s="65"/>
      <c r="N53" s="65"/>
      <c r="O53" s="65">
        <f t="shared" si="12"/>
        <v>0</v>
      </c>
      <c r="P53" s="65"/>
      <c r="Q53" s="65"/>
      <c r="R53" s="65"/>
      <c r="S53" s="65"/>
      <c r="T53" s="65">
        <f t="shared" si="4"/>
        <v>0</v>
      </c>
      <c r="U53" s="65">
        <f t="shared" si="5"/>
        <v>0</v>
      </c>
      <c r="V53" s="65">
        <f t="shared" si="6"/>
        <v>0</v>
      </c>
      <c r="W53" s="65"/>
      <c r="X53" s="73">
        <f t="shared" si="7"/>
        <v>0</v>
      </c>
    </row>
    <row r="54" spans="1:24" s="51" customFormat="1">
      <c r="A54" s="66" t="s">
        <v>72</v>
      </c>
      <c r="B54" s="67">
        <v>5020300000</v>
      </c>
      <c r="C54" s="68">
        <f>SUM(C55:C68)</f>
        <v>5301000</v>
      </c>
      <c r="D54" s="68">
        <f t="shared" ref="D54:X54" si="19">SUM(D55:D68)</f>
        <v>-2273619.67</v>
      </c>
      <c r="E54" s="68">
        <f t="shared" si="19"/>
        <v>3027380.33</v>
      </c>
      <c r="F54" s="68">
        <f t="shared" si="19"/>
        <v>5301000</v>
      </c>
      <c r="G54" s="68">
        <f t="shared" si="19"/>
        <v>-3234619.67</v>
      </c>
      <c r="H54" s="68">
        <f t="shared" si="19"/>
        <v>0</v>
      </c>
      <c r="I54" s="68">
        <f t="shared" si="19"/>
        <v>961000</v>
      </c>
      <c r="J54" s="68">
        <f t="shared" si="19"/>
        <v>3027380.33</v>
      </c>
      <c r="K54" s="68">
        <f t="shared" si="19"/>
        <v>693879.28</v>
      </c>
      <c r="L54" s="68">
        <f t="shared" si="19"/>
        <v>798455.86999999988</v>
      </c>
      <c r="M54" s="68">
        <f t="shared" si="19"/>
        <v>1030076.91</v>
      </c>
      <c r="N54" s="68">
        <f t="shared" si="19"/>
        <v>504968.27</v>
      </c>
      <c r="O54" s="68">
        <f t="shared" si="19"/>
        <v>3027380.33</v>
      </c>
      <c r="P54" s="68">
        <f t="shared" si="19"/>
        <v>375855.92000000004</v>
      </c>
      <c r="Q54" s="68">
        <f t="shared" si="19"/>
        <v>690706.04</v>
      </c>
      <c r="R54" s="68">
        <f t="shared" si="19"/>
        <v>1139577.26</v>
      </c>
      <c r="S54" s="68">
        <f t="shared" si="19"/>
        <v>821241.1100000001</v>
      </c>
      <c r="T54" s="68">
        <f t="shared" si="19"/>
        <v>3027380.33</v>
      </c>
      <c r="U54" s="68">
        <f t="shared" si="19"/>
        <v>0</v>
      </c>
      <c r="V54" s="68">
        <f t="shared" si="19"/>
        <v>0</v>
      </c>
      <c r="W54" s="68">
        <f t="shared" si="19"/>
        <v>0</v>
      </c>
      <c r="X54" s="68">
        <f t="shared" si="19"/>
        <v>-1.1641532182693481E-10</v>
      </c>
    </row>
    <row r="55" spans="1:24">
      <c r="A55" s="75" t="s">
        <v>180</v>
      </c>
      <c r="B55" s="64">
        <v>5020301001</v>
      </c>
      <c r="C55" s="65">
        <v>1000</v>
      </c>
      <c r="D55" s="65">
        <f>G55+H55+I55</f>
        <v>1042684.58</v>
      </c>
      <c r="E55" s="65">
        <f t="shared" si="3"/>
        <v>1043684.58</v>
      </c>
      <c r="F55" s="65">
        <f>C55</f>
        <v>1000</v>
      </c>
      <c r="G55" s="71">
        <v>81684.58</v>
      </c>
      <c r="H55" s="71"/>
      <c r="I55" s="71">
        <v>961000</v>
      </c>
      <c r="J55" s="71">
        <f>SUM(F55:I55)</f>
        <v>1043684.58</v>
      </c>
      <c r="K55" s="71">
        <v>180178</v>
      </c>
      <c r="L55" s="71">
        <v>140230.65</v>
      </c>
      <c r="M55" s="71">
        <v>506380</v>
      </c>
      <c r="N55" s="71">
        <v>216895.93</v>
      </c>
      <c r="O55" s="71">
        <f>SUM(K55:N55)</f>
        <v>1043684.5800000001</v>
      </c>
      <c r="P55" s="71">
        <v>37463.65</v>
      </c>
      <c r="Q55" s="71">
        <v>282945</v>
      </c>
      <c r="R55" s="71">
        <v>506380</v>
      </c>
      <c r="S55" s="65">
        <v>216895.93</v>
      </c>
      <c r="T55" s="65">
        <f t="shared" si="4"/>
        <v>1043684.5800000001</v>
      </c>
      <c r="U55" s="65">
        <f t="shared" si="5"/>
        <v>0</v>
      </c>
      <c r="V55" s="65">
        <f t="shared" si="6"/>
        <v>0</v>
      </c>
      <c r="W55" s="65"/>
      <c r="X55" s="73">
        <f t="shared" si="7"/>
        <v>0</v>
      </c>
    </row>
    <row r="56" spans="1:24">
      <c r="A56" s="70" t="s">
        <v>74</v>
      </c>
      <c r="B56" s="64">
        <v>5020301002</v>
      </c>
      <c r="C56" s="65">
        <v>4346000</v>
      </c>
      <c r="D56" s="65">
        <f>G56+H56+I56</f>
        <v>-3642455.27</v>
      </c>
      <c r="E56" s="65">
        <f t="shared" si="3"/>
        <v>703544.73</v>
      </c>
      <c r="F56" s="65">
        <f>C56</f>
        <v>4346000</v>
      </c>
      <c r="G56" s="71">
        <v>-3642455.27</v>
      </c>
      <c r="H56" s="71"/>
      <c r="I56" s="71"/>
      <c r="J56" s="71">
        <f>SUM(F56:I56)</f>
        <v>703544.73</v>
      </c>
      <c r="K56" s="71">
        <v>307340.65000000002</v>
      </c>
      <c r="L56" s="71">
        <v>3404.3</v>
      </c>
      <c r="M56" s="71">
        <v>196631.16</v>
      </c>
      <c r="N56" s="71">
        <v>196168.62</v>
      </c>
      <c r="O56" s="71">
        <f>SUM(K56:N56)</f>
        <v>703544.73</v>
      </c>
      <c r="P56" s="71">
        <v>206560.64000000001</v>
      </c>
      <c r="Q56" s="71">
        <v>104184.3</v>
      </c>
      <c r="R56" s="71">
        <v>195693.66</v>
      </c>
      <c r="S56" s="65">
        <v>197106.13</v>
      </c>
      <c r="T56" s="65">
        <f t="shared" si="4"/>
        <v>703544.73</v>
      </c>
      <c r="U56" s="65">
        <f t="shared" si="5"/>
        <v>0</v>
      </c>
      <c r="V56" s="65">
        <f t="shared" si="6"/>
        <v>0</v>
      </c>
      <c r="W56" s="65"/>
      <c r="X56" s="73">
        <f t="shared" si="7"/>
        <v>0</v>
      </c>
    </row>
    <row r="57" spans="1:24">
      <c r="A57" s="70" t="s">
        <v>181</v>
      </c>
      <c r="B57" s="64">
        <v>5020302000</v>
      </c>
      <c r="C57" s="65">
        <v>22000</v>
      </c>
      <c r="D57" s="65">
        <f>G57+H57+I57</f>
        <v>-2419.85</v>
      </c>
      <c r="E57" s="65">
        <f t="shared" si="3"/>
        <v>19580.150000000001</v>
      </c>
      <c r="F57" s="65">
        <f>C57</f>
        <v>22000</v>
      </c>
      <c r="G57" s="65">
        <v>-2419.85</v>
      </c>
      <c r="H57" s="65"/>
      <c r="I57" s="65"/>
      <c r="J57" s="65">
        <f t="shared" si="11"/>
        <v>19580.150000000001</v>
      </c>
      <c r="K57" s="65"/>
      <c r="L57" s="65">
        <v>8662.5</v>
      </c>
      <c r="M57" s="71">
        <v>3200</v>
      </c>
      <c r="N57" s="71">
        <v>7717.65</v>
      </c>
      <c r="O57" s="71">
        <f>SUM(K57:N57)</f>
        <v>19580.150000000001</v>
      </c>
      <c r="P57" s="71"/>
      <c r="Q57" s="71">
        <v>8662.5</v>
      </c>
      <c r="R57" s="71">
        <v>3200</v>
      </c>
      <c r="S57" s="65">
        <v>7717.65</v>
      </c>
      <c r="T57" s="65">
        <f t="shared" si="4"/>
        <v>19580.150000000001</v>
      </c>
      <c r="U57" s="65">
        <f t="shared" si="5"/>
        <v>0</v>
      </c>
      <c r="V57" s="65">
        <f t="shared" si="6"/>
        <v>0</v>
      </c>
      <c r="W57" s="65"/>
      <c r="X57" s="73">
        <f t="shared" si="7"/>
        <v>0</v>
      </c>
    </row>
    <row r="58" spans="1:24">
      <c r="A58" s="70" t="s">
        <v>182</v>
      </c>
      <c r="B58" s="64">
        <v>5020308000</v>
      </c>
      <c r="C58" s="65"/>
      <c r="D58" s="65">
        <f>G58+H58+I58</f>
        <v>0</v>
      </c>
      <c r="E58" s="65">
        <f t="shared" si="3"/>
        <v>0</v>
      </c>
      <c r="F58" s="65">
        <f>C58</f>
        <v>0</v>
      </c>
      <c r="G58" s="65"/>
      <c r="H58" s="65"/>
      <c r="I58" s="65"/>
      <c r="J58" s="65">
        <f t="shared" si="11"/>
        <v>0</v>
      </c>
      <c r="K58" s="65"/>
      <c r="L58" s="65"/>
      <c r="M58" s="65"/>
      <c r="N58" s="65"/>
      <c r="O58" s="65">
        <f t="shared" si="12"/>
        <v>0</v>
      </c>
      <c r="P58" s="65"/>
      <c r="Q58" s="65"/>
      <c r="R58" s="65"/>
      <c r="S58" s="65"/>
      <c r="T58" s="65">
        <f t="shared" si="4"/>
        <v>0</v>
      </c>
      <c r="U58" s="65">
        <f t="shared" si="5"/>
        <v>0</v>
      </c>
      <c r="V58" s="65">
        <f t="shared" si="6"/>
        <v>0</v>
      </c>
      <c r="W58" s="65"/>
      <c r="X58" s="73">
        <f t="shared" si="7"/>
        <v>0</v>
      </c>
    </row>
    <row r="59" spans="1:24">
      <c r="A59" s="70" t="s">
        <v>76</v>
      </c>
      <c r="B59" s="64">
        <v>5020309000</v>
      </c>
      <c r="C59" s="65">
        <v>605000</v>
      </c>
      <c r="D59" s="65">
        <f>G59+H59+I59</f>
        <v>6363.1</v>
      </c>
      <c r="E59" s="65">
        <f t="shared" ref="E59:E103" si="20">SUM(C59:D59)</f>
        <v>611363.1</v>
      </c>
      <c r="F59" s="65">
        <f>C59</f>
        <v>605000</v>
      </c>
      <c r="G59" s="71">
        <v>6363.1</v>
      </c>
      <c r="H59" s="71"/>
      <c r="I59" s="71"/>
      <c r="J59" s="71">
        <f t="shared" si="11"/>
        <v>611363.1</v>
      </c>
      <c r="K59" s="71">
        <v>49088.530000000006</v>
      </c>
      <c r="L59" s="71">
        <v>526592.35</v>
      </c>
      <c r="M59" s="71">
        <v>26000.15</v>
      </c>
      <c r="N59" s="71">
        <v>9682.07</v>
      </c>
      <c r="O59" s="71">
        <f t="shared" si="12"/>
        <v>611363.1</v>
      </c>
      <c r="P59" s="71">
        <v>49088.529999999992</v>
      </c>
      <c r="Q59" s="71">
        <v>113934.54000000001</v>
      </c>
      <c r="R59" s="71">
        <v>132930.85999999999</v>
      </c>
      <c r="S59" s="65">
        <v>315409.17</v>
      </c>
      <c r="T59" s="65">
        <f t="shared" ref="T59:T122" si="21">SUM(P59:S59)</f>
        <v>611363.1</v>
      </c>
      <c r="U59" s="65">
        <f t="shared" si="5"/>
        <v>0</v>
      </c>
      <c r="V59" s="65">
        <f t="shared" si="6"/>
        <v>0</v>
      </c>
      <c r="W59" s="65"/>
      <c r="X59" s="73">
        <f t="shared" si="7"/>
        <v>0</v>
      </c>
    </row>
    <row r="60" spans="1:24">
      <c r="A60" s="70" t="s">
        <v>77</v>
      </c>
      <c r="B60" s="64">
        <v>5020321002</v>
      </c>
      <c r="C60" s="65">
        <v>72000</v>
      </c>
      <c r="D60" s="65">
        <f t="shared" ref="D60:D66" si="22">G60+H60+I60</f>
        <v>-72000</v>
      </c>
      <c r="E60" s="65">
        <f t="shared" si="20"/>
        <v>0</v>
      </c>
      <c r="F60" s="65">
        <f t="shared" ref="F60:F66" si="23">C60</f>
        <v>72000</v>
      </c>
      <c r="G60" s="65">
        <v>-72000</v>
      </c>
      <c r="H60" s="65"/>
      <c r="I60" s="65"/>
      <c r="J60" s="65">
        <f t="shared" si="11"/>
        <v>0</v>
      </c>
      <c r="K60" s="65"/>
      <c r="L60" s="65"/>
      <c r="M60" s="65"/>
      <c r="N60" s="65"/>
      <c r="O60" s="65">
        <f t="shared" si="12"/>
        <v>0</v>
      </c>
      <c r="P60" s="65"/>
      <c r="Q60" s="65"/>
      <c r="R60" s="65"/>
      <c r="S60" s="65"/>
      <c r="T60" s="65">
        <f t="shared" si="21"/>
        <v>0</v>
      </c>
      <c r="U60" s="65">
        <f t="shared" si="5"/>
        <v>0</v>
      </c>
      <c r="V60" s="65">
        <f t="shared" si="6"/>
        <v>0</v>
      </c>
      <c r="W60" s="65"/>
      <c r="X60" s="73">
        <f t="shared" si="7"/>
        <v>0</v>
      </c>
    </row>
    <row r="61" spans="1:24">
      <c r="A61" s="75" t="s">
        <v>183</v>
      </c>
      <c r="B61" s="64">
        <v>5020321003</v>
      </c>
      <c r="C61" s="65"/>
      <c r="D61" s="65">
        <f t="shared" si="22"/>
        <v>0</v>
      </c>
      <c r="E61" s="65">
        <f t="shared" si="20"/>
        <v>0</v>
      </c>
      <c r="F61" s="65">
        <f t="shared" si="23"/>
        <v>0</v>
      </c>
      <c r="G61" s="65"/>
      <c r="H61" s="65"/>
      <c r="I61" s="65"/>
      <c r="J61" s="65">
        <f t="shared" si="11"/>
        <v>0</v>
      </c>
      <c r="K61" s="65"/>
      <c r="L61" s="65"/>
      <c r="M61" s="65"/>
      <c r="N61" s="65"/>
      <c r="O61" s="65">
        <f t="shared" si="12"/>
        <v>0</v>
      </c>
      <c r="P61" s="65"/>
      <c r="Q61" s="65"/>
      <c r="R61" s="65"/>
      <c r="S61" s="65"/>
      <c r="T61" s="65">
        <f t="shared" si="21"/>
        <v>0</v>
      </c>
      <c r="U61" s="65">
        <f t="shared" si="5"/>
        <v>0</v>
      </c>
      <c r="V61" s="65">
        <f t="shared" si="6"/>
        <v>0</v>
      </c>
      <c r="W61" s="65"/>
      <c r="X61" s="73">
        <f t="shared" si="7"/>
        <v>0</v>
      </c>
    </row>
    <row r="62" spans="1:24">
      <c r="A62" s="70" t="s">
        <v>184</v>
      </c>
      <c r="B62" s="64">
        <v>5020321007</v>
      </c>
      <c r="C62" s="65"/>
      <c r="D62" s="65">
        <f t="shared" si="22"/>
        <v>0</v>
      </c>
      <c r="E62" s="65">
        <f t="shared" si="20"/>
        <v>0</v>
      </c>
      <c r="F62" s="65">
        <f t="shared" si="23"/>
        <v>0</v>
      </c>
      <c r="G62" s="65"/>
      <c r="H62" s="65"/>
      <c r="I62" s="65"/>
      <c r="J62" s="65">
        <f t="shared" si="11"/>
        <v>0</v>
      </c>
      <c r="K62" s="65">
        <v>0</v>
      </c>
      <c r="L62" s="65">
        <v>0</v>
      </c>
      <c r="M62" s="65"/>
      <c r="N62" s="65"/>
      <c r="O62" s="65">
        <f t="shared" si="12"/>
        <v>0</v>
      </c>
      <c r="P62" s="65">
        <v>0</v>
      </c>
      <c r="Q62" s="65">
        <v>0</v>
      </c>
      <c r="R62" s="65"/>
      <c r="S62" s="65"/>
      <c r="T62" s="65">
        <f t="shared" si="21"/>
        <v>0</v>
      </c>
      <c r="U62" s="65">
        <f t="shared" si="5"/>
        <v>0</v>
      </c>
      <c r="V62" s="65">
        <f t="shared" si="6"/>
        <v>0</v>
      </c>
      <c r="W62" s="65"/>
      <c r="X62" s="73">
        <f t="shared" si="7"/>
        <v>0</v>
      </c>
    </row>
    <row r="63" spans="1:24">
      <c r="A63" s="70" t="s">
        <v>185</v>
      </c>
      <c r="B63" s="64">
        <v>5020321008</v>
      </c>
      <c r="C63" s="65"/>
      <c r="D63" s="65">
        <f t="shared" si="22"/>
        <v>0</v>
      </c>
      <c r="E63" s="65">
        <f t="shared" si="20"/>
        <v>0</v>
      </c>
      <c r="F63" s="65">
        <f t="shared" si="23"/>
        <v>0</v>
      </c>
      <c r="G63" s="65"/>
      <c r="H63" s="65"/>
      <c r="I63" s="65"/>
      <c r="J63" s="65">
        <f t="shared" si="11"/>
        <v>0</v>
      </c>
      <c r="K63" s="65">
        <v>0</v>
      </c>
      <c r="L63" s="65">
        <v>0</v>
      </c>
      <c r="M63" s="65"/>
      <c r="N63" s="65"/>
      <c r="O63" s="65">
        <f t="shared" si="12"/>
        <v>0</v>
      </c>
      <c r="P63" s="65">
        <v>0</v>
      </c>
      <c r="Q63" s="65">
        <v>0</v>
      </c>
      <c r="R63" s="65"/>
      <c r="S63" s="65"/>
      <c r="T63" s="65">
        <f t="shared" si="21"/>
        <v>0</v>
      </c>
      <c r="U63" s="65">
        <f t="shared" si="5"/>
        <v>0</v>
      </c>
      <c r="V63" s="65">
        <f t="shared" si="6"/>
        <v>0</v>
      </c>
      <c r="W63" s="65"/>
      <c r="X63" s="73">
        <f t="shared" si="7"/>
        <v>0</v>
      </c>
    </row>
    <row r="64" spans="1:24">
      <c r="A64" s="70" t="s">
        <v>116</v>
      </c>
      <c r="B64" s="64">
        <v>5020321011</v>
      </c>
      <c r="C64" s="65"/>
      <c r="D64" s="65">
        <f t="shared" si="22"/>
        <v>0</v>
      </c>
      <c r="E64" s="65">
        <f t="shared" si="20"/>
        <v>0</v>
      </c>
      <c r="F64" s="65">
        <f t="shared" si="23"/>
        <v>0</v>
      </c>
      <c r="G64" s="65"/>
      <c r="H64" s="65"/>
      <c r="I64" s="65"/>
      <c r="J64" s="65">
        <f t="shared" si="11"/>
        <v>0</v>
      </c>
      <c r="K64" s="65"/>
      <c r="L64" s="65"/>
      <c r="M64" s="65"/>
      <c r="N64" s="65"/>
      <c r="O64" s="65">
        <f t="shared" si="12"/>
        <v>0</v>
      </c>
      <c r="P64" s="65"/>
      <c r="Q64" s="65"/>
      <c r="R64" s="65"/>
      <c r="S64" s="65"/>
      <c r="T64" s="65">
        <f t="shared" si="21"/>
        <v>0</v>
      </c>
      <c r="U64" s="65">
        <f t="shared" si="5"/>
        <v>0</v>
      </c>
      <c r="V64" s="65">
        <f t="shared" si="6"/>
        <v>0</v>
      </c>
      <c r="W64" s="65"/>
      <c r="X64" s="73">
        <f t="shared" si="7"/>
        <v>0</v>
      </c>
    </row>
    <row r="65" spans="1:24">
      <c r="A65" s="70" t="s">
        <v>100</v>
      </c>
      <c r="B65" s="64">
        <v>5020321013</v>
      </c>
      <c r="C65" s="65">
        <v>222000</v>
      </c>
      <c r="D65" s="65">
        <f t="shared" si="22"/>
        <v>-109637</v>
      </c>
      <c r="E65" s="65">
        <f t="shared" si="20"/>
        <v>112363</v>
      </c>
      <c r="F65" s="65">
        <f t="shared" si="23"/>
        <v>222000</v>
      </c>
      <c r="G65" s="71">
        <v>-109637</v>
      </c>
      <c r="H65" s="71"/>
      <c r="I65" s="71"/>
      <c r="J65" s="71">
        <f t="shared" si="11"/>
        <v>112363</v>
      </c>
      <c r="K65" s="71"/>
      <c r="L65" s="71"/>
      <c r="M65" s="71">
        <v>60863</v>
      </c>
      <c r="N65" s="71">
        <v>51500</v>
      </c>
      <c r="O65" s="71">
        <f t="shared" si="12"/>
        <v>112363</v>
      </c>
      <c r="P65" s="71"/>
      <c r="Q65" s="71"/>
      <c r="R65" s="71">
        <v>58291.57</v>
      </c>
      <c r="S65" s="65">
        <v>54071.43</v>
      </c>
      <c r="T65" s="65">
        <f t="shared" si="21"/>
        <v>112363</v>
      </c>
      <c r="U65" s="65">
        <f t="shared" si="5"/>
        <v>0</v>
      </c>
      <c r="V65" s="65">
        <f t="shared" si="6"/>
        <v>0</v>
      </c>
      <c r="W65" s="65"/>
      <c r="X65" s="73">
        <f t="shared" si="7"/>
        <v>0</v>
      </c>
    </row>
    <row r="66" spans="1:24">
      <c r="A66" s="70" t="s">
        <v>186</v>
      </c>
      <c r="B66" s="64">
        <v>5020321099</v>
      </c>
      <c r="C66" s="65"/>
      <c r="D66" s="65">
        <f t="shared" si="22"/>
        <v>0</v>
      </c>
      <c r="E66" s="65">
        <f t="shared" si="20"/>
        <v>0</v>
      </c>
      <c r="F66" s="65">
        <f t="shared" si="23"/>
        <v>0</v>
      </c>
      <c r="G66" s="65"/>
      <c r="H66" s="65"/>
      <c r="I66" s="65"/>
      <c r="J66" s="65">
        <f t="shared" si="11"/>
        <v>0</v>
      </c>
      <c r="K66" s="65"/>
      <c r="L66" s="65"/>
      <c r="M66" s="65"/>
      <c r="N66" s="65"/>
      <c r="O66" s="65">
        <f t="shared" si="12"/>
        <v>0</v>
      </c>
      <c r="P66" s="65"/>
      <c r="Q66" s="65"/>
      <c r="R66" s="65"/>
      <c r="S66" s="65"/>
      <c r="T66" s="65">
        <f t="shared" si="21"/>
        <v>0</v>
      </c>
      <c r="U66" s="65">
        <f t="shared" si="5"/>
        <v>0</v>
      </c>
      <c r="V66" s="65">
        <f t="shared" si="6"/>
        <v>0</v>
      </c>
      <c r="W66" s="65"/>
      <c r="X66" s="73">
        <f t="shared" si="7"/>
        <v>0</v>
      </c>
    </row>
    <row r="67" spans="1:24">
      <c r="A67" s="70" t="s">
        <v>80</v>
      </c>
      <c r="B67" s="64">
        <v>5020322001</v>
      </c>
      <c r="C67" s="65"/>
      <c r="D67" s="65">
        <f>G67+H67+I67</f>
        <v>0</v>
      </c>
      <c r="E67" s="65">
        <f t="shared" si="20"/>
        <v>0</v>
      </c>
      <c r="F67" s="65">
        <f>C67</f>
        <v>0</v>
      </c>
      <c r="G67" s="65"/>
      <c r="H67" s="65"/>
      <c r="I67" s="65"/>
      <c r="J67" s="65">
        <f t="shared" si="11"/>
        <v>0</v>
      </c>
      <c r="K67" s="65"/>
      <c r="L67" s="65"/>
      <c r="M67" s="65"/>
      <c r="N67" s="65"/>
      <c r="O67" s="65">
        <f t="shared" si="12"/>
        <v>0</v>
      </c>
      <c r="P67" s="65"/>
      <c r="Q67" s="65"/>
      <c r="R67" s="65"/>
      <c r="S67" s="65"/>
      <c r="T67" s="65">
        <f t="shared" si="21"/>
        <v>0</v>
      </c>
      <c r="U67" s="65">
        <f t="shared" si="5"/>
        <v>0</v>
      </c>
      <c r="V67" s="65">
        <f t="shared" si="6"/>
        <v>0</v>
      </c>
      <c r="W67" s="65"/>
      <c r="X67" s="73">
        <f t="shared" si="7"/>
        <v>0</v>
      </c>
    </row>
    <row r="68" spans="1:24">
      <c r="A68" s="70" t="s">
        <v>81</v>
      </c>
      <c r="B68" s="64">
        <v>5020399000</v>
      </c>
      <c r="C68" s="65">
        <v>33000</v>
      </c>
      <c r="D68" s="65">
        <f>G68+H68+I68</f>
        <v>503844.77</v>
      </c>
      <c r="E68" s="65">
        <f t="shared" si="20"/>
        <v>536844.77</v>
      </c>
      <c r="F68" s="65">
        <f>C68</f>
        <v>33000</v>
      </c>
      <c r="G68" s="71">
        <v>503844.77</v>
      </c>
      <c r="H68" s="71"/>
      <c r="I68" s="71"/>
      <c r="J68" s="71">
        <f t="shared" si="11"/>
        <v>536844.77</v>
      </c>
      <c r="K68" s="71">
        <v>157272.1</v>
      </c>
      <c r="L68" s="71">
        <v>119566.07</v>
      </c>
      <c r="M68" s="71">
        <v>237002.6</v>
      </c>
      <c r="N68" s="71">
        <v>23004</v>
      </c>
      <c r="O68" s="71">
        <f t="shared" si="12"/>
        <v>536844.77</v>
      </c>
      <c r="P68" s="71">
        <v>82743.100000000006</v>
      </c>
      <c r="Q68" s="71">
        <v>180979.7</v>
      </c>
      <c r="R68" s="71">
        <v>243081.17</v>
      </c>
      <c r="S68" s="65">
        <v>30040.799999999999</v>
      </c>
      <c r="T68" s="65">
        <f t="shared" si="21"/>
        <v>536844.77000000014</v>
      </c>
      <c r="U68" s="65">
        <f t="shared" si="5"/>
        <v>0</v>
      </c>
      <c r="V68" s="65">
        <f t="shared" si="6"/>
        <v>0</v>
      </c>
      <c r="W68" s="65"/>
      <c r="X68" s="73">
        <f t="shared" si="7"/>
        <v>-1.1641532182693481E-10</v>
      </c>
    </row>
    <row r="69" spans="1:24" s="51" customFormat="1">
      <c r="A69" s="66" t="s">
        <v>82</v>
      </c>
      <c r="B69" s="67">
        <v>5020400000</v>
      </c>
      <c r="C69" s="68">
        <f>SUM(C70:C71)</f>
        <v>845000</v>
      </c>
      <c r="D69" s="68">
        <f t="shared" ref="D69:X69" si="24">SUM(D70:D71)</f>
        <v>256344.61</v>
      </c>
      <c r="E69" s="68">
        <f t="shared" si="24"/>
        <v>1101344.6099999999</v>
      </c>
      <c r="F69" s="68">
        <f t="shared" si="24"/>
        <v>845000</v>
      </c>
      <c r="G69" s="68">
        <f t="shared" si="24"/>
        <v>256344.61</v>
      </c>
      <c r="H69" s="68">
        <f t="shared" si="24"/>
        <v>0</v>
      </c>
      <c r="I69" s="68">
        <f t="shared" si="24"/>
        <v>0</v>
      </c>
      <c r="J69" s="68">
        <f t="shared" si="24"/>
        <v>1101344.6099999999</v>
      </c>
      <c r="K69" s="68">
        <f t="shared" si="24"/>
        <v>280284.42000000004</v>
      </c>
      <c r="L69" s="68">
        <f t="shared" si="24"/>
        <v>279665.57</v>
      </c>
      <c r="M69" s="68">
        <f t="shared" si="24"/>
        <v>375023.38</v>
      </c>
      <c r="N69" s="68">
        <f t="shared" si="24"/>
        <v>166371.24000000002</v>
      </c>
      <c r="O69" s="68">
        <f t="shared" si="24"/>
        <v>1101344.6100000001</v>
      </c>
      <c r="P69" s="68">
        <f t="shared" si="24"/>
        <v>280284.42000000004</v>
      </c>
      <c r="Q69" s="68">
        <f t="shared" si="24"/>
        <v>204025.04</v>
      </c>
      <c r="R69" s="68">
        <f t="shared" si="24"/>
        <v>369125.06</v>
      </c>
      <c r="S69" s="68">
        <f t="shared" si="24"/>
        <v>247910.09000000003</v>
      </c>
      <c r="T69" s="68">
        <f t="shared" si="24"/>
        <v>1101344.6100000001</v>
      </c>
      <c r="U69" s="68">
        <f t="shared" si="24"/>
        <v>0</v>
      </c>
      <c r="V69" s="68">
        <f t="shared" si="24"/>
        <v>0</v>
      </c>
      <c r="W69" s="68">
        <f t="shared" si="24"/>
        <v>0</v>
      </c>
      <c r="X69" s="68">
        <f t="shared" si="24"/>
        <v>0</v>
      </c>
    </row>
    <row r="70" spans="1:24">
      <c r="A70" s="70" t="s">
        <v>83</v>
      </c>
      <c r="B70" s="64">
        <v>5020401000</v>
      </c>
      <c r="C70" s="65">
        <v>55000</v>
      </c>
      <c r="D70" s="65">
        <f>G70+H70+I70</f>
        <v>28759.9</v>
      </c>
      <c r="E70" s="65">
        <f t="shared" si="20"/>
        <v>83759.899999999994</v>
      </c>
      <c r="F70" s="65">
        <f>C70</f>
        <v>55000</v>
      </c>
      <c r="G70" s="71">
        <v>28759.9</v>
      </c>
      <c r="H70" s="71"/>
      <c r="I70" s="71"/>
      <c r="J70" s="71">
        <f>SUM(F70:I70)</f>
        <v>83759.899999999994</v>
      </c>
      <c r="K70" s="71">
        <v>19849.71</v>
      </c>
      <c r="L70" s="71">
        <v>16137.140000000001</v>
      </c>
      <c r="M70" s="71">
        <v>28715.45</v>
      </c>
      <c r="N70" s="71">
        <v>19057.599999999999</v>
      </c>
      <c r="O70" s="71">
        <f>SUM(K70:N70)</f>
        <v>83759.899999999994</v>
      </c>
      <c r="P70" s="71">
        <v>19849.71</v>
      </c>
      <c r="Q70" s="71">
        <v>16137.140000000001</v>
      </c>
      <c r="R70" s="71">
        <v>28442.13</v>
      </c>
      <c r="S70" s="65">
        <v>19330.919999999998</v>
      </c>
      <c r="T70" s="65">
        <f t="shared" si="21"/>
        <v>83759.899999999994</v>
      </c>
      <c r="U70" s="65">
        <f t="shared" si="5"/>
        <v>0</v>
      </c>
      <c r="V70" s="65">
        <f t="shared" si="6"/>
        <v>0</v>
      </c>
      <c r="W70" s="65"/>
      <c r="X70" s="73">
        <f t="shared" si="7"/>
        <v>0</v>
      </c>
    </row>
    <row r="71" spans="1:24">
      <c r="A71" s="70" t="s">
        <v>84</v>
      </c>
      <c r="B71" s="64">
        <v>5020402000</v>
      </c>
      <c r="C71" s="65">
        <v>790000</v>
      </c>
      <c r="D71" s="65">
        <f>G71+H71+I71</f>
        <v>227584.71</v>
      </c>
      <c r="E71" s="65">
        <f t="shared" si="20"/>
        <v>1017584.71</v>
      </c>
      <c r="F71" s="65">
        <f>C71</f>
        <v>790000</v>
      </c>
      <c r="G71" s="71">
        <v>227584.71</v>
      </c>
      <c r="H71" s="71"/>
      <c r="I71" s="71"/>
      <c r="J71" s="71">
        <f>SUM(F71:I71)</f>
        <v>1017584.71</v>
      </c>
      <c r="K71" s="71">
        <v>260434.71000000002</v>
      </c>
      <c r="L71" s="71">
        <v>263528.43</v>
      </c>
      <c r="M71" s="71">
        <v>346307.93</v>
      </c>
      <c r="N71" s="71">
        <v>147313.64000000001</v>
      </c>
      <c r="O71" s="71">
        <f>SUM(K71:N71)</f>
        <v>1017584.7100000001</v>
      </c>
      <c r="P71" s="71">
        <v>260434.71000000002</v>
      </c>
      <c r="Q71" s="71">
        <v>187887.9</v>
      </c>
      <c r="R71" s="71">
        <v>340682.93</v>
      </c>
      <c r="S71" s="65">
        <v>228579.17</v>
      </c>
      <c r="T71" s="65">
        <f t="shared" si="21"/>
        <v>1017584.7100000001</v>
      </c>
      <c r="U71" s="65">
        <f t="shared" si="5"/>
        <v>0</v>
      </c>
      <c r="V71" s="65">
        <f t="shared" si="6"/>
        <v>0</v>
      </c>
      <c r="W71" s="65"/>
      <c r="X71" s="73">
        <f t="shared" si="7"/>
        <v>0</v>
      </c>
    </row>
    <row r="72" spans="1:24" s="51" customFormat="1">
      <c r="A72" s="74" t="s">
        <v>85</v>
      </c>
      <c r="B72" s="67">
        <v>5020500000</v>
      </c>
      <c r="C72" s="68">
        <f>SUM(C73:C77)</f>
        <v>158000</v>
      </c>
      <c r="D72" s="68">
        <f t="shared" ref="D72:X72" si="25">SUM(D73:D77)</f>
        <v>557618.6</v>
      </c>
      <c r="E72" s="68">
        <f t="shared" si="25"/>
        <v>715618.6</v>
      </c>
      <c r="F72" s="68">
        <f t="shared" si="25"/>
        <v>158000</v>
      </c>
      <c r="G72" s="68">
        <f t="shared" si="25"/>
        <v>154618.59999999998</v>
      </c>
      <c r="H72" s="68">
        <f t="shared" si="25"/>
        <v>0</v>
      </c>
      <c r="I72" s="68">
        <f t="shared" si="25"/>
        <v>403000</v>
      </c>
      <c r="J72" s="68">
        <f t="shared" si="25"/>
        <v>715618.6</v>
      </c>
      <c r="K72" s="68">
        <f t="shared" si="25"/>
        <v>87787.92</v>
      </c>
      <c r="L72" s="68">
        <f t="shared" si="25"/>
        <v>186876.19999999998</v>
      </c>
      <c r="M72" s="68">
        <f t="shared" si="25"/>
        <v>175886.54</v>
      </c>
      <c r="N72" s="68">
        <f t="shared" si="25"/>
        <v>265067.94</v>
      </c>
      <c r="O72" s="68">
        <f t="shared" si="25"/>
        <v>715618.6</v>
      </c>
      <c r="P72" s="68">
        <f t="shared" si="25"/>
        <v>87787.92</v>
      </c>
      <c r="Q72" s="68">
        <f t="shared" si="25"/>
        <v>179086.19999999998</v>
      </c>
      <c r="R72" s="68">
        <f t="shared" si="25"/>
        <v>182690.02</v>
      </c>
      <c r="S72" s="68">
        <f t="shared" si="25"/>
        <v>266054.46000000002</v>
      </c>
      <c r="T72" s="68">
        <f t="shared" si="25"/>
        <v>715618.60000000009</v>
      </c>
      <c r="U72" s="68">
        <f t="shared" si="25"/>
        <v>0</v>
      </c>
      <c r="V72" s="68">
        <f t="shared" si="25"/>
        <v>0</v>
      </c>
      <c r="W72" s="68">
        <f t="shared" si="25"/>
        <v>0</v>
      </c>
      <c r="X72" s="68">
        <f t="shared" si="25"/>
        <v>-5.8207660913467407E-11</v>
      </c>
    </row>
    <row r="73" spans="1:24">
      <c r="A73" s="70" t="s">
        <v>187</v>
      </c>
      <c r="B73" s="64">
        <v>5020501000</v>
      </c>
      <c r="C73" s="65">
        <v>158000</v>
      </c>
      <c r="D73" s="65">
        <f>G73+H73+I73</f>
        <v>129901.8</v>
      </c>
      <c r="E73" s="65">
        <f t="shared" si="20"/>
        <v>287901.8</v>
      </c>
      <c r="F73" s="65">
        <f>C73</f>
        <v>158000</v>
      </c>
      <c r="G73" s="71">
        <v>129901.8</v>
      </c>
      <c r="H73" s="71">
        <v>0</v>
      </c>
      <c r="I73" s="71">
        <v>0</v>
      </c>
      <c r="J73" s="71">
        <v>287901.8</v>
      </c>
      <c r="K73" s="71">
        <v>87787.92</v>
      </c>
      <c r="L73" s="71">
        <v>62254.28</v>
      </c>
      <c r="M73" s="71">
        <v>69804.28</v>
      </c>
      <c r="N73" s="71">
        <v>68055.320000000007</v>
      </c>
      <c r="O73" s="71">
        <v>287901.8</v>
      </c>
      <c r="P73" s="71">
        <v>87787.92</v>
      </c>
      <c r="Q73" s="71">
        <v>59352.28</v>
      </c>
      <c r="R73" s="71">
        <v>72250.28</v>
      </c>
      <c r="S73" s="65">
        <v>68511.320000000007</v>
      </c>
      <c r="T73" s="65">
        <f t="shared" si="21"/>
        <v>287901.80000000005</v>
      </c>
      <c r="U73" s="65">
        <f t="shared" si="5"/>
        <v>0</v>
      </c>
      <c r="V73" s="65">
        <f t="shared" si="6"/>
        <v>0</v>
      </c>
      <c r="W73" s="65"/>
      <c r="X73" s="73">
        <f t="shared" si="7"/>
        <v>-5.8207660913467407E-11</v>
      </c>
    </row>
    <row r="74" spans="1:24">
      <c r="A74" s="70" t="s">
        <v>86</v>
      </c>
      <c r="B74" s="64">
        <v>5020502001</v>
      </c>
      <c r="C74" s="65"/>
      <c r="D74" s="65">
        <f>G74+H74+I74</f>
        <v>77887</v>
      </c>
      <c r="E74" s="65">
        <f t="shared" si="20"/>
        <v>77887</v>
      </c>
      <c r="F74" s="65">
        <f>C74</f>
        <v>0</v>
      </c>
      <c r="G74" s="71">
        <v>5887</v>
      </c>
      <c r="H74" s="71">
        <v>0</v>
      </c>
      <c r="I74" s="71">
        <v>72000</v>
      </c>
      <c r="J74" s="71">
        <v>77887</v>
      </c>
      <c r="K74" s="71">
        <v>0</v>
      </c>
      <c r="L74" s="71">
        <v>22654</v>
      </c>
      <c r="M74" s="71">
        <v>9456</v>
      </c>
      <c r="N74" s="71">
        <v>45777</v>
      </c>
      <c r="O74" s="71">
        <v>77887</v>
      </c>
      <c r="P74" s="71">
        <v>0</v>
      </c>
      <c r="Q74" s="71">
        <v>17766</v>
      </c>
      <c r="R74" s="71">
        <v>14343</v>
      </c>
      <c r="S74" s="65">
        <v>45778</v>
      </c>
      <c r="T74" s="65">
        <f t="shared" si="21"/>
        <v>77887</v>
      </c>
      <c r="U74" s="65">
        <f t="shared" si="5"/>
        <v>0</v>
      </c>
      <c r="V74" s="65">
        <f t="shared" si="6"/>
        <v>0</v>
      </c>
      <c r="W74" s="65"/>
      <c r="X74" s="73">
        <f t="shared" si="7"/>
        <v>0</v>
      </c>
    </row>
    <row r="75" spans="1:24">
      <c r="A75" s="70" t="s">
        <v>188</v>
      </c>
      <c r="B75" s="64">
        <v>5020502002</v>
      </c>
      <c r="C75" s="65"/>
      <c r="D75" s="65">
        <f>G75+H75+I75</f>
        <v>240092.81</v>
      </c>
      <c r="E75" s="65">
        <f t="shared" si="20"/>
        <v>240092.81</v>
      </c>
      <c r="F75" s="65">
        <f>C75</f>
        <v>0</v>
      </c>
      <c r="G75" s="71">
        <v>3092.8099999999995</v>
      </c>
      <c r="H75" s="71">
        <v>0</v>
      </c>
      <c r="I75" s="71">
        <v>237000</v>
      </c>
      <c r="J75" s="71">
        <v>240092.81</v>
      </c>
      <c r="K75" s="71">
        <v>0</v>
      </c>
      <c r="L75" s="71">
        <v>54062.520000000004</v>
      </c>
      <c r="M75" s="71">
        <v>70779.61</v>
      </c>
      <c r="N75" s="71">
        <v>115250.68</v>
      </c>
      <c r="O75" s="71">
        <v>240092.81</v>
      </c>
      <c r="P75" s="71">
        <v>0</v>
      </c>
      <c r="Q75" s="71">
        <v>54062.520000000004</v>
      </c>
      <c r="R75" s="71">
        <v>70250.09</v>
      </c>
      <c r="S75" s="65">
        <v>115780.2</v>
      </c>
      <c r="T75" s="65">
        <f t="shared" si="21"/>
        <v>240092.81</v>
      </c>
      <c r="U75" s="65">
        <f t="shared" si="5"/>
        <v>0</v>
      </c>
      <c r="V75" s="65">
        <f t="shared" si="6"/>
        <v>0</v>
      </c>
      <c r="W75" s="65"/>
      <c r="X75" s="73">
        <f t="shared" si="7"/>
        <v>0</v>
      </c>
    </row>
    <row r="76" spans="1:24">
      <c r="A76" s="70" t="s">
        <v>87</v>
      </c>
      <c r="B76" s="64">
        <v>5020503000</v>
      </c>
      <c r="C76" s="65"/>
      <c r="D76" s="65">
        <f>G76+H76+I76</f>
        <v>106388.24</v>
      </c>
      <c r="E76" s="65">
        <f t="shared" si="20"/>
        <v>106388.24</v>
      </c>
      <c r="F76" s="65">
        <f>C76</f>
        <v>0</v>
      </c>
      <c r="G76" s="71">
        <v>25388.240000000002</v>
      </c>
      <c r="H76" s="71">
        <v>0</v>
      </c>
      <c r="I76" s="71">
        <v>81000</v>
      </c>
      <c r="J76" s="71">
        <v>106388.24</v>
      </c>
      <c r="K76" s="71">
        <v>0</v>
      </c>
      <c r="L76" s="71">
        <v>47905.4</v>
      </c>
      <c r="M76" s="71">
        <v>25846.65</v>
      </c>
      <c r="N76" s="71">
        <v>32636.190000000002</v>
      </c>
      <c r="O76" s="71">
        <v>106388.24</v>
      </c>
      <c r="P76" s="71">
        <v>0</v>
      </c>
      <c r="Q76" s="71">
        <v>47905.4</v>
      </c>
      <c r="R76" s="71">
        <v>25846.65</v>
      </c>
      <c r="S76" s="65">
        <v>32636.19</v>
      </c>
      <c r="T76" s="65">
        <f t="shared" si="21"/>
        <v>106388.24</v>
      </c>
      <c r="U76" s="65">
        <f t="shared" si="5"/>
        <v>0</v>
      </c>
      <c r="V76" s="65">
        <f t="shared" si="6"/>
        <v>0</v>
      </c>
      <c r="W76" s="65"/>
      <c r="X76" s="73">
        <f t="shared" si="7"/>
        <v>0</v>
      </c>
    </row>
    <row r="77" spans="1:24">
      <c r="A77" s="70" t="s">
        <v>189</v>
      </c>
      <c r="B77" s="64">
        <v>5020504000</v>
      </c>
      <c r="C77" s="65"/>
      <c r="D77" s="65">
        <f>G77+H77+I77</f>
        <v>3348.75</v>
      </c>
      <c r="E77" s="65">
        <f t="shared" si="20"/>
        <v>3348.75</v>
      </c>
      <c r="F77" s="65">
        <f>C77</f>
        <v>0</v>
      </c>
      <c r="G77" s="71">
        <v>-9651.25</v>
      </c>
      <c r="H77" s="71">
        <v>0</v>
      </c>
      <c r="I77" s="71">
        <v>13000</v>
      </c>
      <c r="J77" s="71">
        <v>3348.75</v>
      </c>
      <c r="K77" s="71">
        <v>0</v>
      </c>
      <c r="L77" s="71">
        <v>0</v>
      </c>
      <c r="M77" s="71">
        <v>0</v>
      </c>
      <c r="N77" s="71">
        <v>3348.75</v>
      </c>
      <c r="O77" s="71">
        <v>3348.75</v>
      </c>
      <c r="P77" s="71">
        <v>0</v>
      </c>
      <c r="Q77" s="71">
        <v>0</v>
      </c>
      <c r="R77" s="71">
        <v>0</v>
      </c>
      <c r="S77" s="65">
        <v>3348.75</v>
      </c>
      <c r="T77" s="65">
        <f t="shared" si="21"/>
        <v>3348.75</v>
      </c>
      <c r="U77" s="65">
        <f t="shared" si="5"/>
        <v>0</v>
      </c>
      <c r="V77" s="65">
        <f t="shared" si="6"/>
        <v>0</v>
      </c>
      <c r="W77" s="65"/>
      <c r="X77" s="73">
        <f t="shared" si="7"/>
        <v>0</v>
      </c>
    </row>
    <row r="78" spans="1:24" s="51" customFormat="1">
      <c r="A78" s="66" t="s">
        <v>190</v>
      </c>
      <c r="B78" s="67">
        <v>5020700000</v>
      </c>
      <c r="C78" s="68">
        <f>C79</f>
        <v>0</v>
      </c>
      <c r="D78" s="68">
        <f t="shared" ref="D78:X78" si="26">D79</f>
        <v>0</v>
      </c>
      <c r="E78" s="68">
        <f t="shared" si="26"/>
        <v>0</v>
      </c>
      <c r="F78" s="68">
        <f t="shared" si="26"/>
        <v>0</v>
      </c>
      <c r="G78" s="68">
        <f t="shared" si="26"/>
        <v>0</v>
      </c>
      <c r="H78" s="68">
        <f t="shared" si="26"/>
        <v>0</v>
      </c>
      <c r="I78" s="68">
        <f t="shared" si="26"/>
        <v>0</v>
      </c>
      <c r="J78" s="68">
        <f t="shared" si="26"/>
        <v>0</v>
      </c>
      <c r="K78" s="68">
        <f t="shared" si="26"/>
        <v>0</v>
      </c>
      <c r="L78" s="68">
        <f t="shared" si="26"/>
        <v>0</v>
      </c>
      <c r="M78" s="68">
        <f t="shared" si="26"/>
        <v>0</v>
      </c>
      <c r="N78" s="68">
        <f t="shared" si="26"/>
        <v>0</v>
      </c>
      <c r="O78" s="68">
        <f t="shared" si="26"/>
        <v>0</v>
      </c>
      <c r="P78" s="68">
        <f t="shared" si="26"/>
        <v>0</v>
      </c>
      <c r="Q78" s="68">
        <f t="shared" si="26"/>
        <v>0</v>
      </c>
      <c r="R78" s="68">
        <f t="shared" si="26"/>
        <v>0</v>
      </c>
      <c r="S78" s="68">
        <f t="shared" si="26"/>
        <v>0</v>
      </c>
      <c r="T78" s="68">
        <f t="shared" si="26"/>
        <v>0</v>
      </c>
      <c r="U78" s="68">
        <f t="shared" si="26"/>
        <v>0</v>
      </c>
      <c r="V78" s="68">
        <f t="shared" si="26"/>
        <v>0</v>
      </c>
      <c r="W78" s="68">
        <f t="shared" si="26"/>
        <v>0</v>
      </c>
      <c r="X78" s="68">
        <f t="shared" si="26"/>
        <v>0</v>
      </c>
    </row>
    <row r="79" spans="1:24">
      <c r="A79" s="70" t="s">
        <v>89</v>
      </c>
      <c r="B79" s="64">
        <v>5020701000</v>
      </c>
      <c r="C79" s="65"/>
      <c r="D79" s="65">
        <f>G79+H79+I79</f>
        <v>0</v>
      </c>
      <c r="E79" s="65">
        <f t="shared" si="20"/>
        <v>0</v>
      </c>
      <c r="F79" s="65">
        <f>C79</f>
        <v>0</v>
      </c>
      <c r="G79" s="65"/>
      <c r="H79" s="65"/>
      <c r="I79" s="65"/>
      <c r="J79" s="65">
        <f t="shared" si="11"/>
        <v>0</v>
      </c>
      <c r="K79" s="65"/>
      <c r="L79" s="65"/>
      <c r="M79" s="65"/>
      <c r="N79" s="65"/>
      <c r="O79" s="65">
        <f>SUM(K79:N79)</f>
        <v>0</v>
      </c>
      <c r="P79" s="65"/>
      <c r="Q79" s="65"/>
      <c r="R79" s="65"/>
      <c r="S79" s="65"/>
      <c r="T79" s="65">
        <f t="shared" si="21"/>
        <v>0</v>
      </c>
      <c r="U79" s="65">
        <f t="shared" si="5"/>
        <v>0</v>
      </c>
      <c r="V79" s="65">
        <f t="shared" si="6"/>
        <v>0</v>
      </c>
      <c r="W79" s="65"/>
      <c r="X79" s="73">
        <f t="shared" si="7"/>
        <v>0</v>
      </c>
    </row>
    <row r="80" spans="1:24" s="51" customFormat="1">
      <c r="A80" s="66" t="s">
        <v>191</v>
      </c>
      <c r="B80" s="67">
        <v>5021000000</v>
      </c>
      <c r="C80" s="68">
        <f t="shared" ref="C80:X80" si="27">C81</f>
        <v>98000</v>
      </c>
      <c r="D80" s="68">
        <f t="shared" si="27"/>
        <v>0</v>
      </c>
      <c r="E80" s="68">
        <f t="shared" si="27"/>
        <v>98000</v>
      </c>
      <c r="F80" s="68">
        <f t="shared" si="27"/>
        <v>98000</v>
      </c>
      <c r="G80" s="68">
        <f t="shared" si="27"/>
        <v>0</v>
      </c>
      <c r="H80" s="68">
        <f t="shared" si="27"/>
        <v>0</v>
      </c>
      <c r="I80" s="68">
        <f t="shared" si="27"/>
        <v>0</v>
      </c>
      <c r="J80" s="68">
        <f t="shared" si="27"/>
        <v>98000</v>
      </c>
      <c r="K80" s="68">
        <f t="shared" si="27"/>
        <v>25420.6</v>
      </c>
      <c r="L80" s="68">
        <f t="shared" si="27"/>
        <v>25654.75</v>
      </c>
      <c r="M80" s="68">
        <f t="shared" si="27"/>
        <v>33714.17</v>
      </c>
      <c r="N80" s="68">
        <f t="shared" si="27"/>
        <v>13210.48</v>
      </c>
      <c r="O80" s="68">
        <f t="shared" si="27"/>
        <v>97999.999999999985</v>
      </c>
      <c r="P80" s="68">
        <f t="shared" si="27"/>
        <v>25420.6</v>
      </c>
      <c r="Q80" s="68">
        <f t="shared" si="27"/>
        <v>25654.75</v>
      </c>
      <c r="R80" s="68">
        <f t="shared" si="27"/>
        <v>33714.17</v>
      </c>
      <c r="S80" s="68">
        <f t="shared" si="27"/>
        <v>13210.48</v>
      </c>
      <c r="T80" s="68">
        <f t="shared" si="27"/>
        <v>97999.999999999985</v>
      </c>
      <c r="U80" s="68">
        <f t="shared" si="27"/>
        <v>0</v>
      </c>
      <c r="V80" s="68">
        <f t="shared" si="27"/>
        <v>0</v>
      </c>
      <c r="W80" s="68">
        <f t="shared" si="27"/>
        <v>0</v>
      </c>
      <c r="X80" s="68">
        <f t="shared" si="27"/>
        <v>0</v>
      </c>
    </row>
    <row r="81" spans="1:24">
      <c r="A81" s="70" t="s">
        <v>192</v>
      </c>
      <c r="B81" s="64">
        <v>5021003000</v>
      </c>
      <c r="C81" s="65">
        <v>98000</v>
      </c>
      <c r="D81" s="65">
        <f>G81+H81+I81</f>
        <v>0</v>
      </c>
      <c r="E81" s="65">
        <f t="shared" si="20"/>
        <v>98000</v>
      </c>
      <c r="F81" s="65">
        <f>C81</f>
        <v>98000</v>
      </c>
      <c r="G81" s="65"/>
      <c r="H81" s="65"/>
      <c r="I81" s="65"/>
      <c r="J81" s="65">
        <f t="shared" si="11"/>
        <v>98000</v>
      </c>
      <c r="K81" s="65">
        <v>25420.6</v>
      </c>
      <c r="L81" s="65">
        <v>25654.75</v>
      </c>
      <c r="M81" s="71">
        <v>33714.17</v>
      </c>
      <c r="N81" s="71">
        <v>13210.48</v>
      </c>
      <c r="O81" s="71">
        <f>SUM(K81:N81)</f>
        <v>97999.999999999985</v>
      </c>
      <c r="P81" s="71">
        <v>25420.6</v>
      </c>
      <c r="Q81" s="71">
        <v>25654.75</v>
      </c>
      <c r="R81" s="71">
        <v>33714.17</v>
      </c>
      <c r="S81" s="65">
        <v>13210.48</v>
      </c>
      <c r="T81" s="65">
        <f t="shared" si="21"/>
        <v>97999.999999999985</v>
      </c>
      <c r="U81" s="65">
        <f t="shared" si="5"/>
        <v>0</v>
      </c>
      <c r="V81" s="65">
        <f t="shared" si="6"/>
        <v>0</v>
      </c>
      <c r="W81" s="65"/>
      <c r="X81" s="73">
        <f t="shared" si="7"/>
        <v>0</v>
      </c>
    </row>
    <row r="82" spans="1:24" s="51" customFormat="1">
      <c r="A82" s="66" t="s">
        <v>90</v>
      </c>
      <c r="B82" s="67">
        <v>5021100000</v>
      </c>
      <c r="C82" s="68">
        <f>SUM(C83:C87)</f>
        <v>2074000</v>
      </c>
      <c r="D82" s="68">
        <f t="shared" ref="D82:X82" si="28">SUM(D83:D87)</f>
        <v>4332819.96</v>
      </c>
      <c r="E82" s="68">
        <f t="shared" si="28"/>
        <v>6406819.96</v>
      </c>
      <c r="F82" s="68">
        <f t="shared" si="28"/>
        <v>2074000</v>
      </c>
      <c r="G82" s="68">
        <f t="shared" si="28"/>
        <v>2803969.96</v>
      </c>
      <c r="H82" s="68">
        <f t="shared" si="28"/>
        <v>0</v>
      </c>
      <c r="I82" s="68">
        <f t="shared" si="28"/>
        <v>1528850</v>
      </c>
      <c r="J82" s="68">
        <f t="shared" si="28"/>
        <v>6406819.96</v>
      </c>
      <c r="K82" s="68">
        <f t="shared" si="28"/>
        <v>1620211.57</v>
      </c>
      <c r="L82" s="68">
        <f t="shared" si="28"/>
        <v>2140492.37</v>
      </c>
      <c r="M82" s="68">
        <f t="shared" si="28"/>
        <v>1455396</v>
      </c>
      <c r="N82" s="68">
        <f t="shared" si="28"/>
        <v>1164287.32</v>
      </c>
      <c r="O82" s="68">
        <f t="shared" si="28"/>
        <v>6380387.2599999998</v>
      </c>
      <c r="P82" s="68">
        <f t="shared" si="28"/>
        <v>1304502.6700000002</v>
      </c>
      <c r="Q82" s="68">
        <f t="shared" si="28"/>
        <v>2436548.6199999996</v>
      </c>
      <c r="R82" s="68">
        <f t="shared" si="28"/>
        <v>1452598.2899999998</v>
      </c>
      <c r="S82" s="68">
        <f t="shared" si="28"/>
        <v>1186737.68</v>
      </c>
      <c r="T82" s="68">
        <f t="shared" si="28"/>
        <v>6380387.2599999998</v>
      </c>
      <c r="U82" s="68">
        <f t="shared" si="28"/>
        <v>0</v>
      </c>
      <c r="V82" s="68">
        <f t="shared" si="28"/>
        <v>26432.700000000186</v>
      </c>
      <c r="W82" s="68">
        <f t="shared" si="28"/>
        <v>0</v>
      </c>
      <c r="X82" s="68">
        <f t="shared" si="28"/>
        <v>0</v>
      </c>
    </row>
    <row r="83" spans="1:24">
      <c r="A83" s="70" t="s">
        <v>193</v>
      </c>
      <c r="B83" s="64">
        <v>5021101000</v>
      </c>
      <c r="C83" s="65"/>
      <c r="D83" s="65">
        <f>G83+H83+I83</f>
        <v>0</v>
      </c>
      <c r="E83" s="65">
        <f t="shared" si="20"/>
        <v>0</v>
      </c>
      <c r="F83" s="65">
        <f>C83</f>
        <v>0</v>
      </c>
      <c r="G83" s="65"/>
      <c r="H83" s="65"/>
      <c r="I83" s="65"/>
      <c r="J83" s="65">
        <f t="shared" si="11"/>
        <v>0</v>
      </c>
      <c r="K83" s="65"/>
      <c r="L83" s="65"/>
      <c r="M83" s="65"/>
      <c r="N83" s="65"/>
      <c r="O83" s="65">
        <f>SUM(K83:N83)</f>
        <v>0</v>
      </c>
      <c r="P83" s="65"/>
      <c r="Q83" s="65"/>
      <c r="R83" s="65"/>
      <c r="S83" s="65"/>
      <c r="T83" s="65">
        <f t="shared" si="21"/>
        <v>0</v>
      </c>
      <c r="U83" s="65">
        <f t="shared" ref="U83:U104" si="29">E83-J83</f>
        <v>0</v>
      </c>
      <c r="V83" s="65">
        <f t="shared" ref="V83:V104" si="30">J83-O83</f>
        <v>0</v>
      </c>
      <c r="W83" s="65"/>
      <c r="X83" s="73">
        <f t="shared" ref="X83:X136" si="31">O83-T83-W83</f>
        <v>0</v>
      </c>
    </row>
    <row r="84" spans="1:24">
      <c r="A84" s="70" t="s">
        <v>194</v>
      </c>
      <c r="B84" s="64">
        <v>5021102000</v>
      </c>
      <c r="C84" s="65">
        <v>17000</v>
      </c>
      <c r="D84" s="65">
        <f>G84+H84+I84</f>
        <v>-5195.5</v>
      </c>
      <c r="E84" s="65">
        <f t="shared" si="20"/>
        <v>11804.5</v>
      </c>
      <c r="F84" s="65">
        <f>C84</f>
        <v>17000</v>
      </c>
      <c r="G84" s="65">
        <v>-5195.5</v>
      </c>
      <c r="H84" s="65">
        <v>0</v>
      </c>
      <c r="I84" s="65">
        <v>0</v>
      </c>
      <c r="J84" s="65">
        <v>11804.5</v>
      </c>
      <c r="K84" s="65">
        <v>0</v>
      </c>
      <c r="L84" s="65">
        <v>0</v>
      </c>
      <c r="M84" s="65">
        <v>0</v>
      </c>
      <c r="N84" s="65">
        <v>11804.5</v>
      </c>
      <c r="O84" s="65">
        <v>11804.5</v>
      </c>
      <c r="P84" s="65">
        <v>0</v>
      </c>
      <c r="Q84" s="65">
        <v>0</v>
      </c>
      <c r="R84" s="65">
        <v>0</v>
      </c>
      <c r="S84" s="65">
        <v>11804.5</v>
      </c>
      <c r="T84" s="65">
        <f t="shared" si="21"/>
        <v>11804.5</v>
      </c>
      <c r="U84" s="65">
        <f t="shared" si="29"/>
        <v>0</v>
      </c>
      <c r="V84" s="65">
        <f t="shared" si="30"/>
        <v>0</v>
      </c>
      <c r="W84" s="65"/>
      <c r="X84" s="73">
        <f t="shared" si="31"/>
        <v>0</v>
      </c>
    </row>
    <row r="85" spans="1:24">
      <c r="A85" s="75" t="s">
        <v>195</v>
      </c>
      <c r="B85" s="64">
        <v>5021103001</v>
      </c>
      <c r="C85" s="65">
        <v>348000</v>
      </c>
      <c r="D85" s="65">
        <f>G85+H85+I85</f>
        <v>2940.01</v>
      </c>
      <c r="E85" s="65">
        <f t="shared" si="20"/>
        <v>350940.01</v>
      </c>
      <c r="F85" s="65">
        <f>C85</f>
        <v>348000</v>
      </c>
      <c r="G85" s="65">
        <v>2940.01</v>
      </c>
      <c r="H85" s="65">
        <v>0</v>
      </c>
      <c r="I85" s="65">
        <v>0</v>
      </c>
      <c r="J85" s="65">
        <v>350940.01</v>
      </c>
      <c r="K85" s="65">
        <v>66447</v>
      </c>
      <c r="L85" s="65">
        <v>95457</v>
      </c>
      <c r="M85" s="71">
        <v>87030</v>
      </c>
      <c r="N85" s="71">
        <v>102006.01000000001</v>
      </c>
      <c r="O85" s="71">
        <v>350940.01</v>
      </c>
      <c r="P85" s="71">
        <v>53668.03</v>
      </c>
      <c r="Q85" s="71">
        <v>99655.810000000012</v>
      </c>
      <c r="R85" s="71">
        <v>86800.15</v>
      </c>
      <c r="S85" s="65">
        <v>110816.02</v>
      </c>
      <c r="T85" s="65">
        <f t="shared" si="21"/>
        <v>350940.01</v>
      </c>
      <c r="U85" s="65">
        <f t="shared" si="29"/>
        <v>0</v>
      </c>
      <c r="V85" s="65">
        <f t="shared" si="30"/>
        <v>0</v>
      </c>
      <c r="W85" s="65"/>
      <c r="X85" s="73">
        <f t="shared" si="31"/>
        <v>0</v>
      </c>
    </row>
    <row r="86" spans="1:24">
      <c r="A86" s="70" t="s">
        <v>91</v>
      </c>
      <c r="B86" s="64">
        <v>5021103002</v>
      </c>
      <c r="C86" s="65"/>
      <c r="D86" s="65">
        <f>G86+H86+I86</f>
        <v>0</v>
      </c>
      <c r="E86" s="65">
        <f t="shared" si="20"/>
        <v>0</v>
      </c>
      <c r="F86" s="65">
        <f>C86</f>
        <v>0</v>
      </c>
      <c r="G86" s="65"/>
      <c r="H86" s="65"/>
      <c r="I86" s="65"/>
      <c r="J86" s="65">
        <f t="shared" ref="J86:J136" si="32">SUM(F86:I86)</f>
        <v>0</v>
      </c>
      <c r="K86" s="65"/>
      <c r="L86" s="65"/>
      <c r="M86" s="65"/>
      <c r="N86" s="65"/>
      <c r="O86" s="65">
        <f>SUM(K86:N86)</f>
        <v>0</v>
      </c>
      <c r="P86" s="65"/>
      <c r="Q86" s="65"/>
      <c r="R86" s="65"/>
      <c r="S86" s="65"/>
      <c r="T86" s="65">
        <f t="shared" si="21"/>
        <v>0</v>
      </c>
      <c r="U86" s="65">
        <f t="shared" si="29"/>
        <v>0</v>
      </c>
      <c r="V86" s="65">
        <f t="shared" si="30"/>
        <v>0</v>
      </c>
      <c r="W86" s="65"/>
      <c r="X86" s="73">
        <f t="shared" si="31"/>
        <v>0</v>
      </c>
    </row>
    <row r="87" spans="1:24">
      <c r="A87" s="70" t="s">
        <v>92</v>
      </c>
      <c r="B87" s="64">
        <v>5021199000</v>
      </c>
      <c r="C87" s="65">
        <v>1709000</v>
      </c>
      <c r="D87" s="65">
        <f>G87+H87+I87</f>
        <v>4335075.45</v>
      </c>
      <c r="E87" s="65">
        <f t="shared" si="20"/>
        <v>6044075.4500000002</v>
      </c>
      <c r="F87" s="65">
        <f>C87</f>
        <v>1709000</v>
      </c>
      <c r="G87" s="71">
        <v>2806225.45</v>
      </c>
      <c r="H87" s="71"/>
      <c r="I87" s="71">
        <v>1528850</v>
      </c>
      <c r="J87" s="71">
        <f t="shared" si="32"/>
        <v>6044075.4500000002</v>
      </c>
      <c r="K87" s="71">
        <v>1553764.57</v>
      </c>
      <c r="L87" s="71">
        <v>2045035.37</v>
      </c>
      <c r="M87" s="71">
        <v>1368366</v>
      </c>
      <c r="N87" s="71">
        <v>1050476.81</v>
      </c>
      <c r="O87" s="71">
        <f>SUM(K87:N87)</f>
        <v>6017642.75</v>
      </c>
      <c r="P87" s="71">
        <v>1250834.6400000001</v>
      </c>
      <c r="Q87" s="71">
        <v>2336892.8099999996</v>
      </c>
      <c r="R87" s="71">
        <v>1365798.14</v>
      </c>
      <c r="S87" s="65">
        <v>1064117.1599999999</v>
      </c>
      <c r="T87" s="65">
        <f t="shared" si="21"/>
        <v>6017642.75</v>
      </c>
      <c r="U87" s="65">
        <f t="shared" si="29"/>
        <v>0</v>
      </c>
      <c r="V87" s="65">
        <f t="shared" si="30"/>
        <v>26432.700000000186</v>
      </c>
      <c r="W87" s="65"/>
      <c r="X87" s="73">
        <f t="shared" si="31"/>
        <v>0</v>
      </c>
    </row>
    <row r="88" spans="1:24" s="51" customFormat="1">
      <c r="A88" s="66" t="s">
        <v>93</v>
      </c>
      <c r="B88" s="67">
        <v>5021200000</v>
      </c>
      <c r="C88" s="68">
        <f>SUM(C89:C91)</f>
        <v>1873000</v>
      </c>
      <c r="D88" s="68">
        <f t="shared" ref="D88:X88" si="33">SUM(D89:D91)</f>
        <v>-650748.38</v>
      </c>
      <c r="E88" s="68">
        <f t="shared" si="33"/>
        <v>1222251.6200000001</v>
      </c>
      <c r="F88" s="68">
        <f t="shared" si="33"/>
        <v>1873000</v>
      </c>
      <c r="G88" s="68">
        <f t="shared" si="33"/>
        <v>-650748.38</v>
      </c>
      <c r="H88" s="68">
        <f t="shared" si="33"/>
        <v>0</v>
      </c>
      <c r="I88" s="68">
        <f t="shared" si="33"/>
        <v>0</v>
      </c>
      <c r="J88" s="68">
        <f t="shared" si="33"/>
        <v>1222251.6200000001</v>
      </c>
      <c r="K88" s="68">
        <f t="shared" si="33"/>
        <v>425311.4</v>
      </c>
      <c r="L88" s="68">
        <f t="shared" si="33"/>
        <v>370380.22</v>
      </c>
      <c r="M88" s="68">
        <f t="shared" si="33"/>
        <v>361130</v>
      </c>
      <c r="N88" s="68">
        <f t="shared" si="33"/>
        <v>65430</v>
      </c>
      <c r="O88" s="68">
        <f t="shared" si="33"/>
        <v>1222251.6200000001</v>
      </c>
      <c r="P88" s="68">
        <f t="shared" si="33"/>
        <v>222850.28</v>
      </c>
      <c r="Q88" s="68">
        <f t="shared" si="33"/>
        <v>348044.72</v>
      </c>
      <c r="R88" s="68">
        <f t="shared" si="33"/>
        <v>455845.28</v>
      </c>
      <c r="S88" s="68">
        <f t="shared" si="33"/>
        <v>195511.34</v>
      </c>
      <c r="T88" s="68">
        <f t="shared" si="33"/>
        <v>1222251.6200000001</v>
      </c>
      <c r="U88" s="68">
        <f t="shared" si="33"/>
        <v>0</v>
      </c>
      <c r="V88" s="68">
        <f t="shared" si="33"/>
        <v>0</v>
      </c>
      <c r="W88" s="68">
        <f t="shared" si="33"/>
        <v>0</v>
      </c>
      <c r="X88" s="68">
        <f t="shared" si="33"/>
        <v>0</v>
      </c>
    </row>
    <row r="89" spans="1:24">
      <c r="A89" s="70" t="s">
        <v>94</v>
      </c>
      <c r="B89" s="64">
        <v>5021202000</v>
      </c>
      <c r="C89" s="65">
        <v>549000</v>
      </c>
      <c r="D89" s="65">
        <f>G89+H89+I89</f>
        <v>-378338.88</v>
      </c>
      <c r="E89" s="65">
        <f t="shared" si="20"/>
        <v>170661.12</v>
      </c>
      <c r="F89" s="65">
        <f>C89</f>
        <v>549000</v>
      </c>
      <c r="G89" s="71">
        <v>-378338.88</v>
      </c>
      <c r="H89" s="71"/>
      <c r="I89" s="71"/>
      <c r="J89" s="71">
        <f>SUM(F89:I89)</f>
        <v>170661.12</v>
      </c>
      <c r="K89" s="71">
        <v>140211.4</v>
      </c>
      <c r="L89" s="71">
        <v>30449.72</v>
      </c>
      <c r="M89" s="71"/>
      <c r="N89" s="71"/>
      <c r="O89" s="71">
        <f>SUM(K89:N89)</f>
        <v>170661.12</v>
      </c>
      <c r="P89" s="71">
        <v>12550.28</v>
      </c>
      <c r="Q89" s="71">
        <v>30449.72</v>
      </c>
      <c r="R89" s="71">
        <v>42665.279999999999</v>
      </c>
      <c r="S89" s="65">
        <v>84995.839999999997</v>
      </c>
      <c r="T89" s="65">
        <f t="shared" si="21"/>
        <v>170661.12</v>
      </c>
      <c r="U89" s="65">
        <f t="shared" si="29"/>
        <v>0</v>
      </c>
      <c r="V89" s="65">
        <f t="shared" si="30"/>
        <v>0</v>
      </c>
      <c r="W89" s="65"/>
      <c r="X89" s="73">
        <f t="shared" si="31"/>
        <v>0</v>
      </c>
    </row>
    <row r="90" spans="1:24">
      <c r="A90" s="70" t="s">
        <v>95</v>
      </c>
      <c r="B90" s="64">
        <v>5021203000</v>
      </c>
      <c r="C90" s="65">
        <v>147000</v>
      </c>
      <c r="D90" s="65">
        <f>G90+H90+I90</f>
        <v>12600</v>
      </c>
      <c r="E90" s="65">
        <f t="shared" si="20"/>
        <v>159600</v>
      </c>
      <c r="F90" s="65">
        <f>C90</f>
        <v>147000</v>
      </c>
      <c r="G90" s="71">
        <v>12600</v>
      </c>
      <c r="H90" s="71"/>
      <c r="I90" s="71"/>
      <c r="J90" s="71">
        <f>SUM(F90:I90)</f>
        <v>159600</v>
      </c>
      <c r="K90" s="71">
        <v>61600</v>
      </c>
      <c r="L90" s="71">
        <v>98000</v>
      </c>
      <c r="M90" s="71"/>
      <c r="N90" s="71"/>
      <c r="O90" s="71">
        <f>SUM(K90:N90)</f>
        <v>159600</v>
      </c>
      <c r="P90" s="71">
        <v>39900</v>
      </c>
      <c r="Q90" s="71">
        <v>37000</v>
      </c>
      <c r="R90" s="71">
        <v>39900</v>
      </c>
      <c r="S90" s="65">
        <v>42800</v>
      </c>
      <c r="T90" s="65">
        <f t="shared" si="21"/>
        <v>159600</v>
      </c>
      <c r="U90" s="65">
        <f t="shared" si="29"/>
        <v>0</v>
      </c>
      <c r="V90" s="65">
        <f t="shared" si="30"/>
        <v>0</v>
      </c>
      <c r="W90" s="65"/>
      <c r="X90" s="73">
        <f t="shared" si="31"/>
        <v>0</v>
      </c>
    </row>
    <row r="91" spans="1:24">
      <c r="A91" s="70" t="s">
        <v>96</v>
      </c>
      <c r="B91" s="64">
        <v>5021299099</v>
      </c>
      <c r="C91" s="65">
        <v>1177000</v>
      </c>
      <c r="D91" s="65">
        <f>G91+H91+I91</f>
        <v>-285009.5</v>
      </c>
      <c r="E91" s="65">
        <f t="shared" si="20"/>
        <v>891990.5</v>
      </c>
      <c r="F91" s="65">
        <f>C91</f>
        <v>1177000</v>
      </c>
      <c r="G91" s="71">
        <v>-285009.5</v>
      </c>
      <c r="H91" s="71"/>
      <c r="I91" s="71"/>
      <c r="J91" s="71">
        <f>SUM(F91:I91)</f>
        <v>891990.5</v>
      </c>
      <c r="K91" s="71">
        <v>223500</v>
      </c>
      <c r="L91" s="71">
        <v>241930.5</v>
      </c>
      <c r="M91" s="71">
        <v>361130</v>
      </c>
      <c r="N91" s="71">
        <v>65430</v>
      </c>
      <c r="O91" s="71">
        <f>SUM(K91:N91)</f>
        <v>891990.5</v>
      </c>
      <c r="P91" s="71">
        <v>170400</v>
      </c>
      <c r="Q91" s="71">
        <v>280595</v>
      </c>
      <c r="R91" s="71">
        <v>373280</v>
      </c>
      <c r="S91" s="65">
        <v>67715.5</v>
      </c>
      <c r="T91" s="65">
        <f t="shared" si="21"/>
        <v>891990.5</v>
      </c>
      <c r="U91" s="65">
        <f t="shared" si="29"/>
        <v>0</v>
      </c>
      <c r="V91" s="65">
        <f t="shared" si="30"/>
        <v>0</v>
      </c>
      <c r="W91" s="65"/>
      <c r="X91" s="73">
        <f t="shared" si="31"/>
        <v>0</v>
      </c>
    </row>
    <row r="92" spans="1:24" s="51" customFormat="1">
      <c r="A92" s="66" t="s">
        <v>97</v>
      </c>
      <c r="B92" s="67">
        <v>5021300000</v>
      </c>
      <c r="C92" s="68">
        <f>SUM(C93:C104)</f>
        <v>523000</v>
      </c>
      <c r="D92" s="68">
        <f t="shared" ref="D92:X92" si="34">SUM(D93:D104)</f>
        <v>406764</v>
      </c>
      <c r="E92" s="68">
        <f t="shared" si="34"/>
        <v>929764</v>
      </c>
      <c r="F92" s="68">
        <f t="shared" si="34"/>
        <v>523000</v>
      </c>
      <c r="G92" s="68">
        <f t="shared" si="34"/>
        <v>406764</v>
      </c>
      <c r="H92" s="68">
        <f t="shared" si="34"/>
        <v>0</v>
      </c>
      <c r="I92" s="68">
        <f t="shared" si="34"/>
        <v>0</v>
      </c>
      <c r="J92" s="68">
        <f t="shared" si="34"/>
        <v>929764</v>
      </c>
      <c r="K92" s="68">
        <f t="shared" si="34"/>
        <v>119075</v>
      </c>
      <c r="L92" s="68">
        <f t="shared" si="34"/>
        <v>203632</v>
      </c>
      <c r="M92" s="68">
        <f t="shared" si="34"/>
        <v>515557</v>
      </c>
      <c r="N92" s="68">
        <f t="shared" si="34"/>
        <v>91500</v>
      </c>
      <c r="O92" s="68">
        <f t="shared" si="34"/>
        <v>929764</v>
      </c>
      <c r="P92" s="68">
        <f t="shared" si="34"/>
        <v>99625</v>
      </c>
      <c r="Q92" s="68">
        <f t="shared" si="34"/>
        <v>190884.46</v>
      </c>
      <c r="R92" s="68">
        <f t="shared" si="34"/>
        <v>484864.54000000004</v>
      </c>
      <c r="S92" s="68">
        <f t="shared" si="34"/>
        <v>154390</v>
      </c>
      <c r="T92" s="68">
        <f t="shared" si="34"/>
        <v>929764</v>
      </c>
      <c r="U92" s="68">
        <f t="shared" si="34"/>
        <v>0</v>
      </c>
      <c r="V92" s="68">
        <f t="shared" si="34"/>
        <v>0</v>
      </c>
      <c r="W92" s="68">
        <f t="shared" si="34"/>
        <v>0</v>
      </c>
      <c r="X92" s="68">
        <f t="shared" si="34"/>
        <v>0</v>
      </c>
    </row>
    <row r="93" spans="1:24">
      <c r="A93" s="70" t="s">
        <v>99</v>
      </c>
      <c r="B93" s="64">
        <v>5021304001</v>
      </c>
      <c r="C93" s="65"/>
      <c r="D93" s="65">
        <f>G93+H93+I93</f>
        <v>0</v>
      </c>
      <c r="E93" s="65">
        <f t="shared" si="20"/>
        <v>0</v>
      </c>
      <c r="F93" s="65">
        <f>C93</f>
        <v>0</v>
      </c>
      <c r="G93" s="65"/>
      <c r="H93" s="65"/>
      <c r="I93" s="65"/>
      <c r="J93" s="65">
        <f t="shared" si="32"/>
        <v>0</v>
      </c>
      <c r="K93" s="65"/>
      <c r="L93" s="65"/>
      <c r="M93" s="65"/>
      <c r="N93" s="65"/>
      <c r="O93" s="65">
        <f t="shared" ref="O93:O102" si="35">SUM(K93:N93)</f>
        <v>0</v>
      </c>
      <c r="P93" s="65"/>
      <c r="Q93" s="65"/>
      <c r="R93" s="65"/>
      <c r="S93" s="65"/>
      <c r="T93" s="65">
        <f t="shared" si="21"/>
        <v>0</v>
      </c>
      <c r="U93" s="65">
        <f t="shared" si="29"/>
        <v>0</v>
      </c>
      <c r="V93" s="65">
        <f t="shared" si="30"/>
        <v>0</v>
      </c>
      <c r="W93" s="65"/>
      <c r="X93" s="73">
        <f t="shared" si="31"/>
        <v>0</v>
      </c>
    </row>
    <row r="94" spans="1:24">
      <c r="A94" s="70" t="s">
        <v>196</v>
      </c>
      <c r="B94" s="64">
        <v>5021305001</v>
      </c>
      <c r="C94" s="65"/>
      <c r="D94" s="65">
        <f t="shared" ref="D94:D100" si="36">G94+H94+I94</f>
        <v>0</v>
      </c>
      <c r="E94" s="65">
        <f t="shared" si="20"/>
        <v>0</v>
      </c>
      <c r="F94" s="65">
        <f t="shared" ref="F94:F100" si="37">C94</f>
        <v>0</v>
      </c>
      <c r="G94" s="65"/>
      <c r="H94" s="65"/>
      <c r="I94" s="65"/>
      <c r="J94" s="65">
        <f t="shared" si="32"/>
        <v>0</v>
      </c>
      <c r="K94" s="65"/>
      <c r="L94" s="65"/>
      <c r="M94" s="65"/>
      <c r="N94" s="65"/>
      <c r="O94" s="65">
        <f t="shared" si="35"/>
        <v>0</v>
      </c>
      <c r="P94" s="65"/>
      <c r="Q94" s="65"/>
      <c r="R94" s="65"/>
      <c r="S94" s="65"/>
      <c r="T94" s="65">
        <f t="shared" si="21"/>
        <v>0</v>
      </c>
      <c r="U94" s="65">
        <f t="shared" si="29"/>
        <v>0</v>
      </c>
      <c r="V94" s="65">
        <f t="shared" si="30"/>
        <v>0</v>
      </c>
      <c r="W94" s="65"/>
      <c r="X94" s="73">
        <f t="shared" si="31"/>
        <v>0</v>
      </c>
    </row>
    <row r="95" spans="1:24">
      <c r="A95" s="70" t="s">
        <v>77</v>
      </c>
      <c r="B95" s="64">
        <v>5021305002</v>
      </c>
      <c r="C95" s="65">
        <v>62000</v>
      </c>
      <c r="D95" s="65">
        <f t="shared" si="36"/>
        <v>265353</v>
      </c>
      <c r="E95" s="65">
        <f t="shared" si="20"/>
        <v>327353</v>
      </c>
      <c r="F95" s="65">
        <f t="shared" si="37"/>
        <v>62000</v>
      </c>
      <c r="G95" s="71">
        <v>265353</v>
      </c>
      <c r="H95" s="71"/>
      <c r="I95" s="71"/>
      <c r="J95" s="71">
        <f t="shared" si="32"/>
        <v>327353</v>
      </c>
      <c r="K95" s="71">
        <v>34850</v>
      </c>
      <c r="L95" s="71">
        <v>62783</v>
      </c>
      <c r="M95" s="71">
        <v>201120</v>
      </c>
      <c r="N95" s="71">
        <v>28600</v>
      </c>
      <c r="O95" s="71">
        <f t="shared" si="35"/>
        <v>327353</v>
      </c>
      <c r="P95" s="71">
        <v>15400</v>
      </c>
      <c r="Q95" s="71">
        <v>78425.459999999992</v>
      </c>
      <c r="R95" s="71">
        <v>204927.54</v>
      </c>
      <c r="S95" s="65">
        <v>28600</v>
      </c>
      <c r="T95" s="65">
        <f t="shared" si="21"/>
        <v>327353</v>
      </c>
      <c r="U95" s="65">
        <f t="shared" si="29"/>
        <v>0</v>
      </c>
      <c r="V95" s="72">
        <f t="shared" si="30"/>
        <v>0</v>
      </c>
      <c r="W95" s="65"/>
      <c r="X95" s="73">
        <f t="shared" si="31"/>
        <v>0</v>
      </c>
    </row>
    <row r="96" spans="1:24">
      <c r="A96" s="75" t="s">
        <v>197</v>
      </c>
      <c r="B96" s="64">
        <v>5021305003</v>
      </c>
      <c r="C96" s="65">
        <v>20000</v>
      </c>
      <c r="D96" s="65">
        <f t="shared" si="36"/>
        <v>90540</v>
      </c>
      <c r="E96" s="65">
        <f t="shared" si="20"/>
        <v>110540</v>
      </c>
      <c r="F96" s="65">
        <f t="shared" si="37"/>
        <v>20000</v>
      </c>
      <c r="G96" s="71">
        <v>90540</v>
      </c>
      <c r="H96" s="71"/>
      <c r="I96" s="71"/>
      <c r="J96" s="71">
        <f t="shared" si="32"/>
        <v>110540</v>
      </c>
      <c r="K96" s="71"/>
      <c r="L96" s="71">
        <v>1600</v>
      </c>
      <c r="M96" s="71">
        <v>46040</v>
      </c>
      <c r="N96" s="71">
        <v>62900</v>
      </c>
      <c r="O96" s="71">
        <f t="shared" si="35"/>
        <v>110540</v>
      </c>
      <c r="P96" s="71"/>
      <c r="Q96" s="71">
        <v>1600</v>
      </c>
      <c r="R96" s="71">
        <v>46040</v>
      </c>
      <c r="S96" s="65">
        <v>62900</v>
      </c>
      <c r="T96" s="65">
        <f t="shared" si="21"/>
        <v>110540</v>
      </c>
      <c r="U96" s="65">
        <f t="shared" si="29"/>
        <v>0</v>
      </c>
      <c r="V96" s="65">
        <f t="shared" si="30"/>
        <v>0</v>
      </c>
      <c r="W96" s="65"/>
      <c r="X96" s="73">
        <f t="shared" si="31"/>
        <v>0</v>
      </c>
    </row>
    <row r="97" spans="1:24">
      <c r="A97" s="70" t="s">
        <v>185</v>
      </c>
      <c r="B97" s="64">
        <v>5021305009</v>
      </c>
      <c r="C97" s="65"/>
      <c r="D97" s="65">
        <f t="shared" si="36"/>
        <v>0</v>
      </c>
      <c r="E97" s="65">
        <f t="shared" si="20"/>
        <v>0</v>
      </c>
      <c r="F97" s="65">
        <f t="shared" si="37"/>
        <v>0</v>
      </c>
      <c r="G97" s="65"/>
      <c r="H97" s="65"/>
      <c r="I97" s="65"/>
      <c r="J97" s="65">
        <f t="shared" si="32"/>
        <v>0</v>
      </c>
      <c r="K97" s="65">
        <v>0</v>
      </c>
      <c r="L97" s="65">
        <v>0</v>
      </c>
      <c r="M97" s="65"/>
      <c r="N97" s="65"/>
      <c r="O97" s="65">
        <f t="shared" si="35"/>
        <v>0</v>
      </c>
      <c r="P97" s="65">
        <v>0</v>
      </c>
      <c r="Q97" s="65">
        <v>0</v>
      </c>
      <c r="R97" s="65"/>
      <c r="S97" s="65"/>
      <c r="T97" s="65">
        <f t="shared" si="21"/>
        <v>0</v>
      </c>
      <c r="U97" s="65">
        <f t="shared" si="29"/>
        <v>0</v>
      </c>
      <c r="V97" s="65">
        <f t="shared" si="30"/>
        <v>0</v>
      </c>
      <c r="W97" s="65"/>
      <c r="X97" s="73">
        <f t="shared" si="31"/>
        <v>0</v>
      </c>
    </row>
    <row r="98" spans="1:24">
      <c r="A98" s="70" t="s">
        <v>198</v>
      </c>
      <c r="B98" s="64">
        <v>5021305010</v>
      </c>
      <c r="C98" s="65"/>
      <c r="D98" s="65">
        <f t="shared" si="36"/>
        <v>0</v>
      </c>
      <c r="E98" s="65">
        <f t="shared" si="20"/>
        <v>0</v>
      </c>
      <c r="F98" s="65">
        <f t="shared" si="37"/>
        <v>0</v>
      </c>
      <c r="G98" s="65"/>
      <c r="H98" s="65"/>
      <c r="I98" s="65"/>
      <c r="J98" s="65">
        <f t="shared" si="32"/>
        <v>0</v>
      </c>
      <c r="K98" s="65"/>
      <c r="L98" s="65"/>
      <c r="M98" s="65"/>
      <c r="N98" s="65"/>
      <c r="O98" s="65">
        <f t="shared" si="35"/>
        <v>0</v>
      </c>
      <c r="P98" s="65"/>
      <c r="Q98" s="65"/>
      <c r="R98" s="65"/>
      <c r="S98" s="65"/>
      <c r="T98" s="65">
        <f t="shared" si="21"/>
        <v>0</v>
      </c>
      <c r="U98" s="65">
        <f t="shared" si="29"/>
        <v>0</v>
      </c>
      <c r="V98" s="65">
        <f t="shared" si="30"/>
        <v>0</v>
      </c>
      <c r="W98" s="65"/>
      <c r="X98" s="73">
        <f t="shared" si="31"/>
        <v>0</v>
      </c>
    </row>
    <row r="99" spans="1:24">
      <c r="A99" s="70" t="s">
        <v>116</v>
      </c>
      <c r="B99" s="64">
        <v>5021305011</v>
      </c>
      <c r="C99" s="65"/>
      <c r="D99" s="65">
        <f t="shared" si="36"/>
        <v>0</v>
      </c>
      <c r="E99" s="65">
        <f t="shared" si="20"/>
        <v>0</v>
      </c>
      <c r="F99" s="65">
        <f t="shared" si="37"/>
        <v>0</v>
      </c>
      <c r="G99" s="65"/>
      <c r="H99" s="65"/>
      <c r="I99" s="65"/>
      <c r="J99" s="65">
        <f t="shared" si="32"/>
        <v>0</v>
      </c>
      <c r="K99" s="65"/>
      <c r="L99" s="65"/>
      <c r="M99" s="65"/>
      <c r="N99" s="65"/>
      <c r="O99" s="65">
        <f t="shared" si="35"/>
        <v>0</v>
      </c>
      <c r="P99" s="65"/>
      <c r="Q99" s="65"/>
      <c r="R99" s="65"/>
      <c r="S99" s="65"/>
      <c r="T99" s="65">
        <f t="shared" si="21"/>
        <v>0</v>
      </c>
      <c r="U99" s="65">
        <f t="shared" si="29"/>
        <v>0</v>
      </c>
      <c r="V99" s="65">
        <f t="shared" si="30"/>
        <v>0</v>
      </c>
      <c r="W99" s="65"/>
      <c r="X99" s="73">
        <f t="shared" si="31"/>
        <v>0</v>
      </c>
    </row>
    <row r="100" spans="1:24">
      <c r="A100" s="70" t="s">
        <v>100</v>
      </c>
      <c r="B100" s="64">
        <v>5021305014</v>
      </c>
      <c r="C100" s="65"/>
      <c r="D100" s="65">
        <f t="shared" si="36"/>
        <v>1600</v>
      </c>
      <c r="E100" s="65">
        <f t="shared" si="20"/>
        <v>1600</v>
      </c>
      <c r="F100" s="65">
        <f t="shared" si="37"/>
        <v>0</v>
      </c>
      <c r="G100" s="71">
        <v>1600</v>
      </c>
      <c r="H100" s="71"/>
      <c r="I100" s="71"/>
      <c r="J100" s="71">
        <f t="shared" si="32"/>
        <v>1600</v>
      </c>
      <c r="K100" s="71"/>
      <c r="L100" s="71"/>
      <c r="M100" s="71">
        <v>1600</v>
      </c>
      <c r="N100" s="71"/>
      <c r="O100" s="71">
        <f t="shared" si="35"/>
        <v>1600</v>
      </c>
      <c r="P100" s="71"/>
      <c r="Q100" s="71"/>
      <c r="R100" s="71">
        <v>1600</v>
      </c>
      <c r="S100" s="65"/>
      <c r="T100" s="65">
        <f t="shared" si="21"/>
        <v>1600</v>
      </c>
      <c r="U100" s="65">
        <f t="shared" si="29"/>
        <v>0</v>
      </c>
      <c r="V100" s="65">
        <f t="shared" si="30"/>
        <v>0</v>
      </c>
      <c r="W100" s="65"/>
      <c r="X100" s="73">
        <f t="shared" si="31"/>
        <v>0</v>
      </c>
    </row>
    <row r="101" spans="1:24">
      <c r="A101" s="70" t="s">
        <v>101</v>
      </c>
      <c r="B101" s="64">
        <v>5021306001</v>
      </c>
      <c r="C101" s="65">
        <v>430000</v>
      </c>
      <c r="D101" s="65">
        <f>G101+H101+I101</f>
        <v>60121</v>
      </c>
      <c r="E101" s="65">
        <f t="shared" si="20"/>
        <v>490121</v>
      </c>
      <c r="F101" s="65">
        <f>C101</f>
        <v>430000</v>
      </c>
      <c r="G101" s="71">
        <v>60121</v>
      </c>
      <c r="H101" s="71"/>
      <c r="I101" s="71"/>
      <c r="J101" s="71">
        <f t="shared" si="32"/>
        <v>490121</v>
      </c>
      <c r="K101" s="71">
        <v>84225</v>
      </c>
      <c r="L101" s="71">
        <v>139099</v>
      </c>
      <c r="M101" s="71">
        <v>266797</v>
      </c>
      <c r="N101" s="71"/>
      <c r="O101" s="71">
        <f t="shared" si="35"/>
        <v>490121</v>
      </c>
      <c r="P101" s="71">
        <v>84225</v>
      </c>
      <c r="Q101" s="71">
        <v>110709</v>
      </c>
      <c r="R101" s="71">
        <v>232297</v>
      </c>
      <c r="S101" s="65">
        <v>62890</v>
      </c>
      <c r="T101" s="65">
        <f t="shared" si="21"/>
        <v>490121</v>
      </c>
      <c r="U101" s="65">
        <f t="shared" si="29"/>
        <v>0</v>
      </c>
      <c r="V101" s="65">
        <f t="shared" si="30"/>
        <v>0</v>
      </c>
      <c r="W101" s="65"/>
      <c r="X101" s="73">
        <f t="shared" si="31"/>
        <v>0</v>
      </c>
    </row>
    <row r="102" spans="1:24">
      <c r="A102" s="70" t="s">
        <v>199</v>
      </c>
      <c r="B102" s="64">
        <v>5021306004</v>
      </c>
      <c r="C102" s="65"/>
      <c r="D102" s="65">
        <f>G102+H102+I102</f>
        <v>0</v>
      </c>
      <c r="E102" s="65">
        <f t="shared" si="20"/>
        <v>0</v>
      </c>
      <c r="F102" s="65">
        <f>C102</f>
        <v>0</v>
      </c>
      <c r="G102" s="65"/>
      <c r="H102" s="65"/>
      <c r="I102" s="65"/>
      <c r="J102" s="65">
        <f t="shared" si="32"/>
        <v>0</v>
      </c>
      <c r="K102" s="65"/>
      <c r="L102" s="65"/>
      <c r="M102" s="65"/>
      <c r="N102" s="65"/>
      <c r="O102" s="65">
        <f t="shared" si="35"/>
        <v>0</v>
      </c>
      <c r="P102" s="65"/>
      <c r="Q102" s="65"/>
      <c r="R102" s="65"/>
      <c r="S102" s="65"/>
      <c r="T102" s="65">
        <f t="shared" si="21"/>
        <v>0</v>
      </c>
      <c r="U102" s="65">
        <f t="shared" si="29"/>
        <v>0</v>
      </c>
      <c r="V102" s="65">
        <f t="shared" si="30"/>
        <v>0</v>
      </c>
      <c r="W102" s="65"/>
      <c r="X102" s="73">
        <f t="shared" si="31"/>
        <v>0</v>
      </c>
    </row>
    <row r="103" spans="1:24">
      <c r="A103" s="70" t="s">
        <v>80</v>
      </c>
      <c r="B103" s="64">
        <v>5021307001</v>
      </c>
      <c r="C103" s="65">
        <v>11000</v>
      </c>
      <c r="D103" s="65">
        <f>G103+H103+I103</f>
        <v>-10850</v>
      </c>
      <c r="E103" s="65">
        <f t="shared" si="20"/>
        <v>150</v>
      </c>
      <c r="F103" s="65">
        <f>C103</f>
        <v>11000</v>
      </c>
      <c r="G103" s="71">
        <v>-10850</v>
      </c>
      <c r="H103" s="65"/>
      <c r="I103" s="65"/>
      <c r="J103" s="65">
        <f t="shared" si="32"/>
        <v>150</v>
      </c>
      <c r="K103" s="65"/>
      <c r="L103" s="65">
        <v>150</v>
      </c>
      <c r="M103" s="65"/>
      <c r="N103" s="65"/>
      <c r="O103" s="65">
        <f t="shared" ref="O103:O134" si="38">SUM(K103:N103)</f>
        <v>150</v>
      </c>
      <c r="P103" s="65"/>
      <c r="Q103" s="65">
        <v>150</v>
      </c>
      <c r="R103" s="65"/>
      <c r="S103" s="65"/>
      <c r="T103" s="65">
        <f t="shared" si="21"/>
        <v>150</v>
      </c>
      <c r="U103" s="65">
        <f t="shared" si="29"/>
        <v>0</v>
      </c>
      <c r="V103" s="65">
        <f t="shared" si="30"/>
        <v>0</v>
      </c>
      <c r="W103" s="65"/>
      <c r="X103" s="73">
        <f t="shared" si="31"/>
        <v>0</v>
      </c>
    </row>
    <row r="104" spans="1:24">
      <c r="A104" s="70" t="s">
        <v>77</v>
      </c>
      <c r="B104" s="64">
        <v>5021321002</v>
      </c>
      <c r="C104" s="65"/>
      <c r="D104" s="65">
        <f>G104+H104+I104</f>
        <v>0</v>
      </c>
      <c r="E104" s="65">
        <f t="shared" ref="E104:E134" si="39">SUM(C104:D104)</f>
        <v>0</v>
      </c>
      <c r="F104" s="65">
        <f>C104</f>
        <v>0</v>
      </c>
      <c r="G104" s="65"/>
      <c r="H104" s="65"/>
      <c r="I104" s="65"/>
      <c r="J104" s="65">
        <f t="shared" si="32"/>
        <v>0</v>
      </c>
      <c r="K104" s="65"/>
      <c r="L104" s="65"/>
      <c r="M104" s="65"/>
      <c r="N104" s="65"/>
      <c r="O104" s="65">
        <f t="shared" si="38"/>
        <v>0</v>
      </c>
      <c r="P104" s="65"/>
      <c r="Q104" s="65"/>
      <c r="R104" s="65"/>
      <c r="S104" s="65"/>
      <c r="T104" s="65">
        <f t="shared" si="21"/>
        <v>0</v>
      </c>
      <c r="U104" s="65">
        <f t="shared" si="29"/>
        <v>0</v>
      </c>
      <c r="V104" s="65">
        <f t="shared" si="30"/>
        <v>0</v>
      </c>
      <c r="W104" s="65"/>
      <c r="X104" s="73">
        <f t="shared" si="31"/>
        <v>0</v>
      </c>
    </row>
    <row r="105" spans="1:24" s="51" customFormat="1">
      <c r="A105" s="66" t="s">
        <v>103</v>
      </c>
      <c r="B105" s="67">
        <v>5021500000</v>
      </c>
      <c r="C105" s="68">
        <f>SUM(C106:C108)</f>
        <v>142000</v>
      </c>
      <c r="D105" s="68">
        <f t="shared" ref="D105:X105" si="40">SUM(D106:D108)</f>
        <v>-18325.870000000003</v>
      </c>
      <c r="E105" s="68">
        <f t="shared" si="40"/>
        <v>123674.13</v>
      </c>
      <c r="F105" s="68">
        <f t="shared" si="40"/>
        <v>142000</v>
      </c>
      <c r="G105" s="68">
        <f t="shared" si="40"/>
        <v>-18325.870000000003</v>
      </c>
      <c r="H105" s="68">
        <f t="shared" si="40"/>
        <v>0</v>
      </c>
      <c r="I105" s="68">
        <f t="shared" si="40"/>
        <v>0</v>
      </c>
      <c r="J105" s="68">
        <f t="shared" si="40"/>
        <v>123674.13</v>
      </c>
      <c r="K105" s="68">
        <f t="shared" si="40"/>
        <v>13458.46</v>
      </c>
      <c r="L105" s="68">
        <f t="shared" si="40"/>
        <v>5714.97</v>
      </c>
      <c r="M105" s="68">
        <f t="shared" si="40"/>
        <v>104500.7</v>
      </c>
      <c r="N105" s="68">
        <f t="shared" si="40"/>
        <v>0</v>
      </c>
      <c r="O105" s="68">
        <f t="shared" si="40"/>
        <v>123674.12999999999</v>
      </c>
      <c r="P105" s="68">
        <f t="shared" si="40"/>
        <v>13458.46</v>
      </c>
      <c r="Q105" s="68">
        <f t="shared" si="40"/>
        <v>5714.97</v>
      </c>
      <c r="R105" s="68">
        <f t="shared" si="40"/>
        <v>104500.7</v>
      </c>
      <c r="S105" s="68">
        <f t="shared" si="40"/>
        <v>0</v>
      </c>
      <c r="T105" s="68">
        <f t="shared" si="40"/>
        <v>123674.12999999999</v>
      </c>
      <c r="U105" s="68">
        <f t="shared" si="40"/>
        <v>0</v>
      </c>
      <c r="V105" s="68">
        <f t="shared" si="40"/>
        <v>0</v>
      </c>
      <c r="W105" s="68">
        <f t="shared" si="40"/>
        <v>0</v>
      </c>
      <c r="X105" s="68">
        <f t="shared" si="40"/>
        <v>0</v>
      </c>
    </row>
    <row r="106" spans="1:24">
      <c r="A106" s="70" t="s">
        <v>200</v>
      </c>
      <c r="B106" s="64">
        <v>5021501001</v>
      </c>
      <c r="C106" s="65">
        <v>22000</v>
      </c>
      <c r="D106" s="65">
        <f>G106+H106+I106</f>
        <v>-17341.88</v>
      </c>
      <c r="E106" s="65">
        <f t="shared" si="39"/>
        <v>4658.119999999999</v>
      </c>
      <c r="F106" s="65">
        <f>C106</f>
        <v>22000</v>
      </c>
      <c r="G106" s="71">
        <v>-17341.88</v>
      </c>
      <c r="H106" s="65"/>
      <c r="I106" s="65"/>
      <c r="J106" s="65">
        <f t="shared" si="32"/>
        <v>4658.119999999999</v>
      </c>
      <c r="K106" s="65">
        <v>4658.12</v>
      </c>
      <c r="L106" s="65"/>
      <c r="M106" s="65"/>
      <c r="N106" s="65"/>
      <c r="O106" s="65">
        <f t="shared" si="38"/>
        <v>4658.12</v>
      </c>
      <c r="P106" s="65">
        <v>4658.12</v>
      </c>
      <c r="Q106" s="65"/>
      <c r="R106" s="65"/>
      <c r="S106" s="65"/>
      <c r="T106" s="65">
        <f t="shared" si="21"/>
        <v>4658.12</v>
      </c>
      <c r="U106" s="65">
        <f t="shared" ref="U106:U136" si="41">E106-J106</f>
        <v>0</v>
      </c>
      <c r="V106" s="65">
        <f t="shared" ref="V106:V136" si="42">J106-O106</f>
        <v>0</v>
      </c>
      <c r="W106" s="65"/>
      <c r="X106" s="73">
        <f t="shared" si="31"/>
        <v>0</v>
      </c>
    </row>
    <row r="107" spans="1:24">
      <c r="A107" s="70" t="s">
        <v>104</v>
      </c>
      <c r="B107" s="64">
        <v>5021502000</v>
      </c>
      <c r="C107" s="65">
        <v>52000</v>
      </c>
      <c r="D107" s="65">
        <f>G107+H107+I107</f>
        <v>9575</v>
      </c>
      <c r="E107" s="65">
        <f t="shared" si="39"/>
        <v>61575</v>
      </c>
      <c r="F107" s="65">
        <f>C107</f>
        <v>52000</v>
      </c>
      <c r="G107" s="71">
        <v>9575</v>
      </c>
      <c r="H107" s="71"/>
      <c r="I107" s="71"/>
      <c r="J107" s="71">
        <f t="shared" si="32"/>
        <v>61575</v>
      </c>
      <c r="K107" s="71"/>
      <c r="L107" s="71"/>
      <c r="M107" s="71">
        <v>61575</v>
      </c>
      <c r="N107" s="71"/>
      <c r="O107" s="71">
        <f>SUM(K107:N107)</f>
        <v>61575</v>
      </c>
      <c r="P107" s="71"/>
      <c r="Q107" s="71"/>
      <c r="R107" s="71">
        <v>61575</v>
      </c>
      <c r="S107" s="65"/>
      <c r="T107" s="65">
        <f t="shared" si="21"/>
        <v>61575</v>
      </c>
      <c r="U107" s="65">
        <f t="shared" si="41"/>
        <v>0</v>
      </c>
      <c r="V107" s="65">
        <f t="shared" si="42"/>
        <v>0</v>
      </c>
      <c r="W107" s="65"/>
      <c r="X107" s="73">
        <f t="shared" si="31"/>
        <v>0</v>
      </c>
    </row>
    <row r="108" spans="1:24">
      <c r="A108" s="70" t="s">
        <v>201</v>
      </c>
      <c r="B108" s="64">
        <v>5021503000</v>
      </c>
      <c r="C108" s="65">
        <v>68000</v>
      </c>
      <c r="D108" s="65">
        <f>G108+H108+I108</f>
        <v>-10558.99</v>
      </c>
      <c r="E108" s="65">
        <f t="shared" si="39"/>
        <v>57441.01</v>
      </c>
      <c r="F108" s="65">
        <f>C108</f>
        <v>68000</v>
      </c>
      <c r="G108" s="71">
        <v>-10558.99</v>
      </c>
      <c r="H108" s="71"/>
      <c r="I108" s="71"/>
      <c r="J108" s="71">
        <f t="shared" si="32"/>
        <v>57441.01</v>
      </c>
      <c r="K108" s="71">
        <v>8800.34</v>
      </c>
      <c r="L108" s="71">
        <v>5714.97</v>
      </c>
      <c r="M108" s="71">
        <v>42925.7</v>
      </c>
      <c r="N108" s="71"/>
      <c r="O108" s="71">
        <f>SUM(K108:N108)</f>
        <v>57441.009999999995</v>
      </c>
      <c r="P108" s="71">
        <v>8800.34</v>
      </c>
      <c r="Q108" s="71">
        <v>5714.97</v>
      </c>
      <c r="R108" s="71">
        <v>42925.7</v>
      </c>
      <c r="S108" s="65"/>
      <c r="T108" s="65">
        <f t="shared" si="21"/>
        <v>57441.009999999995</v>
      </c>
      <c r="U108" s="65">
        <f t="shared" si="41"/>
        <v>0</v>
      </c>
      <c r="V108" s="65">
        <f t="shared" si="42"/>
        <v>0</v>
      </c>
      <c r="W108" s="65"/>
      <c r="X108" s="73">
        <f t="shared" si="31"/>
        <v>0</v>
      </c>
    </row>
    <row r="109" spans="1:24" s="51" customFormat="1">
      <c r="A109" s="66" t="s">
        <v>105</v>
      </c>
      <c r="B109" s="67">
        <v>5021600000</v>
      </c>
      <c r="C109" s="68">
        <f>C110</f>
        <v>0</v>
      </c>
      <c r="D109" s="68">
        <f t="shared" ref="D109:X109" si="43">D110</f>
        <v>0</v>
      </c>
      <c r="E109" s="68">
        <f t="shared" si="43"/>
        <v>0</v>
      </c>
      <c r="F109" s="68">
        <f t="shared" si="43"/>
        <v>0</v>
      </c>
      <c r="G109" s="68">
        <f t="shared" si="43"/>
        <v>0</v>
      </c>
      <c r="H109" s="68">
        <f t="shared" si="43"/>
        <v>0</v>
      </c>
      <c r="I109" s="68">
        <f t="shared" si="43"/>
        <v>0</v>
      </c>
      <c r="J109" s="68">
        <f t="shared" si="43"/>
        <v>0</v>
      </c>
      <c r="K109" s="68">
        <f t="shared" si="43"/>
        <v>0</v>
      </c>
      <c r="L109" s="68">
        <f t="shared" si="43"/>
        <v>0</v>
      </c>
      <c r="M109" s="68">
        <f t="shared" si="43"/>
        <v>0</v>
      </c>
      <c r="N109" s="68">
        <f t="shared" si="43"/>
        <v>0</v>
      </c>
      <c r="O109" s="68">
        <f t="shared" si="43"/>
        <v>0</v>
      </c>
      <c r="P109" s="68">
        <f t="shared" si="43"/>
        <v>0</v>
      </c>
      <c r="Q109" s="68">
        <f t="shared" si="43"/>
        <v>0</v>
      </c>
      <c r="R109" s="68">
        <f t="shared" si="43"/>
        <v>0</v>
      </c>
      <c r="S109" s="68">
        <f t="shared" si="43"/>
        <v>0</v>
      </c>
      <c r="T109" s="68">
        <f t="shared" si="43"/>
        <v>0</v>
      </c>
      <c r="U109" s="68">
        <f t="shared" si="43"/>
        <v>0</v>
      </c>
      <c r="V109" s="68">
        <f t="shared" si="43"/>
        <v>0</v>
      </c>
      <c r="W109" s="68">
        <f t="shared" si="43"/>
        <v>0</v>
      </c>
      <c r="X109" s="68">
        <f t="shared" si="43"/>
        <v>0</v>
      </c>
    </row>
    <row r="110" spans="1:24">
      <c r="A110" s="70" t="s">
        <v>105</v>
      </c>
      <c r="B110" s="64">
        <v>5021601000</v>
      </c>
      <c r="C110" s="65"/>
      <c r="D110" s="65">
        <f>G110+H110+I110</f>
        <v>0</v>
      </c>
      <c r="E110" s="65">
        <f t="shared" si="39"/>
        <v>0</v>
      </c>
      <c r="F110" s="65">
        <f>C110</f>
        <v>0</v>
      </c>
      <c r="G110" s="65"/>
      <c r="H110" s="65"/>
      <c r="I110" s="65"/>
      <c r="J110" s="65">
        <f t="shared" si="32"/>
        <v>0</v>
      </c>
      <c r="K110" s="65"/>
      <c r="L110" s="65"/>
      <c r="M110" s="65"/>
      <c r="N110" s="65"/>
      <c r="O110" s="65">
        <f t="shared" si="38"/>
        <v>0</v>
      </c>
      <c r="P110" s="65"/>
      <c r="Q110" s="65"/>
      <c r="R110" s="65"/>
      <c r="S110" s="65"/>
      <c r="T110" s="65">
        <f t="shared" si="21"/>
        <v>0</v>
      </c>
      <c r="U110" s="65">
        <f t="shared" si="41"/>
        <v>0</v>
      </c>
      <c r="V110" s="65">
        <f t="shared" si="42"/>
        <v>0</v>
      </c>
      <c r="W110" s="65"/>
      <c r="X110" s="73">
        <f t="shared" si="31"/>
        <v>0</v>
      </c>
    </row>
    <row r="111" spans="1:24" s="51" customFormat="1">
      <c r="A111" s="74" t="s">
        <v>106</v>
      </c>
      <c r="B111" s="67">
        <v>5029900000</v>
      </c>
      <c r="C111" s="68">
        <f>SUM(C112:C123)</f>
        <v>2981000</v>
      </c>
      <c r="D111" s="68">
        <f t="shared" ref="D111:X111" si="44">SUM(D112:D123)</f>
        <v>564777.94999999995</v>
      </c>
      <c r="E111" s="68">
        <f t="shared" si="44"/>
        <v>3545777.95</v>
      </c>
      <c r="F111" s="68">
        <f t="shared" si="44"/>
        <v>2981000</v>
      </c>
      <c r="G111" s="68">
        <f t="shared" si="44"/>
        <v>564777.94999999995</v>
      </c>
      <c r="H111" s="68">
        <f t="shared" si="44"/>
        <v>0</v>
      </c>
      <c r="I111" s="68">
        <f t="shared" si="44"/>
        <v>0</v>
      </c>
      <c r="J111" s="68">
        <f t="shared" si="44"/>
        <v>3545777.95</v>
      </c>
      <c r="K111" s="68">
        <f t="shared" si="44"/>
        <v>935234.53999999992</v>
      </c>
      <c r="L111" s="68">
        <f t="shared" si="44"/>
        <v>1597494.6099999999</v>
      </c>
      <c r="M111" s="68">
        <f t="shared" si="44"/>
        <v>932801.2</v>
      </c>
      <c r="N111" s="68">
        <f t="shared" si="44"/>
        <v>80247.599999999977</v>
      </c>
      <c r="O111" s="68">
        <f t="shared" si="44"/>
        <v>3545777.95</v>
      </c>
      <c r="P111" s="68">
        <f t="shared" si="44"/>
        <v>818455.45</v>
      </c>
      <c r="Q111" s="68">
        <f t="shared" si="44"/>
        <v>1182620.29</v>
      </c>
      <c r="R111" s="68">
        <f t="shared" si="44"/>
        <v>1017396.2</v>
      </c>
      <c r="S111" s="68">
        <f t="shared" si="44"/>
        <v>527306.00999999989</v>
      </c>
      <c r="T111" s="68">
        <f t="shared" si="44"/>
        <v>3545777.9499999997</v>
      </c>
      <c r="U111" s="68">
        <f t="shared" si="44"/>
        <v>0</v>
      </c>
      <c r="V111" s="68">
        <f t="shared" si="44"/>
        <v>0</v>
      </c>
      <c r="W111" s="68">
        <f t="shared" si="44"/>
        <v>0</v>
      </c>
      <c r="X111" s="68">
        <f t="shared" si="44"/>
        <v>3.4924596548080444E-10</v>
      </c>
    </row>
    <row r="112" spans="1:24">
      <c r="A112" s="70" t="s">
        <v>107</v>
      </c>
      <c r="B112" s="64">
        <v>5029901000</v>
      </c>
      <c r="C112" s="65">
        <v>12000</v>
      </c>
      <c r="D112" s="65">
        <f t="shared" ref="D112:D123" si="45">G112+H112+I112</f>
        <v>-12000</v>
      </c>
      <c r="E112" s="65">
        <f t="shared" si="39"/>
        <v>0</v>
      </c>
      <c r="F112" s="65">
        <f t="shared" ref="F112:F123" si="46">C112</f>
        <v>12000</v>
      </c>
      <c r="G112" s="71">
        <v>-12000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f t="shared" si="21"/>
        <v>0</v>
      </c>
      <c r="U112" s="65">
        <f t="shared" si="41"/>
        <v>0</v>
      </c>
      <c r="V112" s="65">
        <f t="shared" si="42"/>
        <v>0</v>
      </c>
      <c r="W112" s="65"/>
      <c r="X112" s="73">
        <f t="shared" si="31"/>
        <v>0</v>
      </c>
    </row>
    <row r="113" spans="1:24">
      <c r="A113" s="70" t="s">
        <v>108</v>
      </c>
      <c r="B113" s="64">
        <v>5029902000</v>
      </c>
      <c r="C113" s="65">
        <v>4000</v>
      </c>
      <c r="D113" s="65">
        <f t="shared" si="45"/>
        <v>26000</v>
      </c>
      <c r="E113" s="65">
        <f t="shared" si="39"/>
        <v>30000</v>
      </c>
      <c r="F113" s="65">
        <f t="shared" si="46"/>
        <v>4000</v>
      </c>
      <c r="G113" s="71">
        <v>26000</v>
      </c>
      <c r="H113" s="65">
        <v>0</v>
      </c>
      <c r="I113" s="65">
        <v>0</v>
      </c>
      <c r="J113" s="65">
        <v>30000</v>
      </c>
      <c r="K113" s="65">
        <v>30000</v>
      </c>
      <c r="L113" s="65">
        <v>0</v>
      </c>
      <c r="M113" s="65">
        <v>0</v>
      </c>
      <c r="N113" s="65">
        <v>0</v>
      </c>
      <c r="O113" s="65">
        <v>30000</v>
      </c>
      <c r="P113" s="65">
        <v>30000</v>
      </c>
      <c r="Q113" s="65">
        <v>0</v>
      </c>
      <c r="R113" s="65">
        <v>0</v>
      </c>
      <c r="S113" s="65">
        <v>0</v>
      </c>
      <c r="T113" s="65">
        <f t="shared" si="21"/>
        <v>30000</v>
      </c>
      <c r="U113" s="65">
        <f t="shared" si="41"/>
        <v>0</v>
      </c>
      <c r="V113" s="65">
        <f t="shared" si="42"/>
        <v>0</v>
      </c>
      <c r="W113" s="65"/>
      <c r="X113" s="73">
        <f t="shared" si="31"/>
        <v>0</v>
      </c>
    </row>
    <row r="114" spans="1:24">
      <c r="A114" s="70" t="s">
        <v>109</v>
      </c>
      <c r="B114" s="64">
        <v>5029903000</v>
      </c>
      <c r="C114" s="65">
        <v>578000</v>
      </c>
      <c r="D114" s="65">
        <f t="shared" si="45"/>
        <v>-33071.090000000004</v>
      </c>
      <c r="E114" s="65">
        <f t="shared" si="39"/>
        <v>544928.91</v>
      </c>
      <c r="F114" s="65">
        <f t="shared" si="46"/>
        <v>578000</v>
      </c>
      <c r="G114" s="71">
        <v>-33071.090000000004</v>
      </c>
      <c r="H114" s="65">
        <v>0</v>
      </c>
      <c r="I114" s="65">
        <v>0</v>
      </c>
      <c r="J114" s="65">
        <v>544928.90999999992</v>
      </c>
      <c r="K114" s="65">
        <v>102159.85</v>
      </c>
      <c r="L114" s="65">
        <v>129945</v>
      </c>
      <c r="M114" s="71">
        <v>108420</v>
      </c>
      <c r="N114" s="71">
        <v>204404.06</v>
      </c>
      <c r="O114" s="71">
        <v>544928.90999999992</v>
      </c>
      <c r="P114" s="71">
        <v>87910.85</v>
      </c>
      <c r="Q114" s="71">
        <v>25900</v>
      </c>
      <c r="R114" s="71">
        <v>199515</v>
      </c>
      <c r="S114" s="65">
        <v>231603.06</v>
      </c>
      <c r="T114" s="65">
        <f t="shared" si="21"/>
        <v>544928.90999999992</v>
      </c>
      <c r="U114" s="65">
        <f t="shared" si="41"/>
        <v>0</v>
      </c>
      <c r="V114" s="65">
        <f t="shared" si="42"/>
        <v>0</v>
      </c>
      <c r="W114" s="65"/>
      <c r="X114" s="73">
        <f t="shared" si="31"/>
        <v>0</v>
      </c>
    </row>
    <row r="115" spans="1:24">
      <c r="A115" s="70" t="s">
        <v>110</v>
      </c>
      <c r="B115" s="64">
        <v>5029904000</v>
      </c>
      <c r="C115" s="65">
        <v>514000</v>
      </c>
      <c r="D115" s="65">
        <f t="shared" si="45"/>
        <v>-383880.1</v>
      </c>
      <c r="E115" s="65">
        <f t="shared" si="39"/>
        <v>130119.90000000002</v>
      </c>
      <c r="F115" s="65">
        <f t="shared" si="46"/>
        <v>514000</v>
      </c>
      <c r="G115" s="71">
        <v>-383880.1</v>
      </c>
      <c r="H115" s="65">
        <v>0</v>
      </c>
      <c r="I115" s="65">
        <v>0</v>
      </c>
      <c r="J115" s="65">
        <v>130119.9</v>
      </c>
      <c r="K115" s="65">
        <v>15482.4</v>
      </c>
      <c r="L115" s="65">
        <v>2292.5</v>
      </c>
      <c r="M115" s="71">
        <v>5698.5</v>
      </c>
      <c r="N115" s="71">
        <v>106646.5</v>
      </c>
      <c r="O115" s="71">
        <v>130119.9</v>
      </c>
      <c r="P115" s="71">
        <v>15482.4</v>
      </c>
      <c r="Q115" s="71">
        <v>2292.5</v>
      </c>
      <c r="R115" s="71">
        <v>5698.5</v>
      </c>
      <c r="S115" s="65">
        <v>106646.5</v>
      </c>
      <c r="T115" s="65">
        <f t="shared" si="21"/>
        <v>130119.9</v>
      </c>
      <c r="U115" s="65">
        <f t="shared" si="41"/>
        <v>0</v>
      </c>
      <c r="V115" s="65">
        <f t="shared" si="42"/>
        <v>0</v>
      </c>
      <c r="W115" s="65"/>
      <c r="X115" s="73">
        <f t="shared" si="31"/>
        <v>0</v>
      </c>
    </row>
    <row r="116" spans="1:24">
      <c r="A116" s="70" t="s">
        <v>202</v>
      </c>
      <c r="B116" s="64">
        <v>5029905001</v>
      </c>
      <c r="C116" s="65">
        <v>1721000</v>
      </c>
      <c r="D116" s="65">
        <f t="shared" si="45"/>
        <v>251177.64</v>
      </c>
      <c r="E116" s="65">
        <f t="shared" si="39"/>
        <v>1972177.6400000001</v>
      </c>
      <c r="F116" s="65">
        <f t="shared" si="46"/>
        <v>1721000</v>
      </c>
      <c r="G116" s="71">
        <v>251177.64</v>
      </c>
      <c r="H116" s="65">
        <v>0</v>
      </c>
      <c r="I116" s="65">
        <v>0</v>
      </c>
      <c r="J116" s="65">
        <v>1972177.6400000001</v>
      </c>
      <c r="K116" s="65">
        <v>587187.19999999995</v>
      </c>
      <c r="L116" s="65">
        <v>587187.19999999995</v>
      </c>
      <c r="M116" s="71">
        <v>591187.19999999995</v>
      </c>
      <c r="N116" s="71">
        <v>206616.04</v>
      </c>
      <c r="O116" s="71">
        <v>1972177.6400000001</v>
      </c>
      <c r="P116" s="71">
        <v>587187.19999999995</v>
      </c>
      <c r="Q116" s="71">
        <v>335230.40000000002</v>
      </c>
      <c r="R116" s="71">
        <v>591187.19999999995</v>
      </c>
      <c r="S116" s="65">
        <v>458572.83999999997</v>
      </c>
      <c r="T116" s="65">
        <f t="shared" si="21"/>
        <v>1972177.6399999997</v>
      </c>
      <c r="U116" s="65">
        <f t="shared" si="41"/>
        <v>0</v>
      </c>
      <c r="V116" s="65">
        <f t="shared" si="42"/>
        <v>0</v>
      </c>
      <c r="W116" s="65"/>
      <c r="X116" s="73">
        <f t="shared" si="31"/>
        <v>4.6566128730773926E-10</v>
      </c>
    </row>
    <row r="117" spans="1:24">
      <c r="A117" s="70" t="s">
        <v>111</v>
      </c>
      <c r="B117" s="64">
        <v>5029905003</v>
      </c>
      <c r="C117" s="65"/>
      <c r="D117" s="65">
        <f t="shared" si="45"/>
        <v>861255.5</v>
      </c>
      <c r="E117" s="65">
        <f t="shared" si="39"/>
        <v>861255.5</v>
      </c>
      <c r="F117" s="65">
        <f t="shared" si="46"/>
        <v>0</v>
      </c>
      <c r="G117" s="71">
        <v>861255.5</v>
      </c>
      <c r="H117" s="65">
        <v>0</v>
      </c>
      <c r="I117" s="65">
        <v>0</v>
      </c>
      <c r="J117" s="65">
        <v>861255.5</v>
      </c>
      <c r="K117" s="65">
        <v>197930.09</v>
      </c>
      <c r="L117" s="65">
        <v>876569.91</v>
      </c>
      <c r="M117" s="71">
        <v>225875.5</v>
      </c>
      <c r="N117" s="71">
        <v>-439120</v>
      </c>
      <c r="O117" s="71">
        <v>861255.5</v>
      </c>
      <c r="P117" s="71">
        <v>96500</v>
      </c>
      <c r="Q117" s="71">
        <v>817697.39</v>
      </c>
      <c r="R117" s="71">
        <v>219375.5</v>
      </c>
      <c r="S117" s="65">
        <v>-272317.39</v>
      </c>
      <c r="T117" s="65">
        <f t="shared" si="21"/>
        <v>861255.50000000012</v>
      </c>
      <c r="U117" s="65">
        <f t="shared" si="41"/>
        <v>0</v>
      </c>
      <c r="V117" s="65">
        <f t="shared" si="42"/>
        <v>0</v>
      </c>
      <c r="W117" s="65"/>
      <c r="X117" s="73">
        <f t="shared" si="31"/>
        <v>-1.1641532182693481E-10</v>
      </c>
    </row>
    <row r="118" spans="1:24">
      <c r="A118" s="70" t="s">
        <v>203</v>
      </c>
      <c r="B118" s="64">
        <v>5029905008</v>
      </c>
      <c r="C118" s="65"/>
      <c r="D118" s="65">
        <f t="shared" si="45"/>
        <v>0</v>
      </c>
      <c r="E118" s="65">
        <f t="shared" si="39"/>
        <v>0</v>
      </c>
      <c r="F118" s="65">
        <f t="shared" si="46"/>
        <v>0</v>
      </c>
      <c r="G118" s="65"/>
      <c r="H118" s="65"/>
      <c r="I118" s="65"/>
      <c r="J118" s="65">
        <f t="shared" si="32"/>
        <v>0</v>
      </c>
      <c r="K118" s="65"/>
      <c r="L118" s="65"/>
      <c r="M118" s="65"/>
      <c r="N118" s="65"/>
      <c r="O118" s="65">
        <f t="shared" si="38"/>
        <v>0</v>
      </c>
      <c r="P118" s="65"/>
      <c r="Q118" s="65"/>
      <c r="R118" s="65"/>
      <c r="S118" s="65"/>
      <c r="T118" s="65">
        <f t="shared" si="21"/>
        <v>0</v>
      </c>
      <c r="U118" s="65">
        <f t="shared" si="41"/>
        <v>0</v>
      </c>
      <c r="V118" s="65">
        <f t="shared" si="42"/>
        <v>0</v>
      </c>
      <c r="W118" s="65"/>
      <c r="X118" s="73">
        <f t="shared" si="31"/>
        <v>0</v>
      </c>
    </row>
    <row r="119" spans="1:24">
      <c r="A119" s="70" t="s">
        <v>204</v>
      </c>
      <c r="B119" s="64">
        <v>5029906000</v>
      </c>
      <c r="C119" s="65"/>
      <c r="D119" s="65">
        <f t="shared" si="45"/>
        <v>0</v>
      </c>
      <c r="E119" s="65">
        <f t="shared" si="39"/>
        <v>0</v>
      </c>
      <c r="F119" s="65">
        <f t="shared" si="46"/>
        <v>0</v>
      </c>
      <c r="G119" s="65"/>
      <c r="H119" s="65"/>
      <c r="I119" s="65"/>
      <c r="J119" s="65">
        <f t="shared" si="32"/>
        <v>0</v>
      </c>
      <c r="K119" s="65"/>
      <c r="L119" s="65"/>
      <c r="M119" s="65"/>
      <c r="N119" s="65"/>
      <c r="O119" s="65">
        <f t="shared" si="38"/>
        <v>0</v>
      </c>
      <c r="P119" s="65"/>
      <c r="Q119" s="65"/>
      <c r="R119" s="65"/>
      <c r="S119" s="65"/>
      <c r="T119" s="65">
        <f t="shared" si="21"/>
        <v>0</v>
      </c>
      <c r="U119" s="65">
        <f t="shared" si="41"/>
        <v>0</v>
      </c>
      <c r="V119" s="65">
        <f t="shared" si="42"/>
        <v>0</v>
      </c>
      <c r="W119" s="65"/>
      <c r="X119" s="73">
        <f t="shared" si="31"/>
        <v>0</v>
      </c>
    </row>
    <row r="120" spans="1:24">
      <c r="A120" s="70" t="s">
        <v>112</v>
      </c>
      <c r="B120" s="64">
        <v>5029907001</v>
      </c>
      <c r="C120" s="65"/>
      <c r="D120" s="65">
        <f t="shared" si="45"/>
        <v>0</v>
      </c>
      <c r="E120" s="65">
        <f t="shared" si="39"/>
        <v>0</v>
      </c>
      <c r="F120" s="65">
        <f t="shared" si="46"/>
        <v>0</v>
      </c>
      <c r="G120" s="65"/>
      <c r="H120" s="65"/>
      <c r="I120" s="65"/>
      <c r="J120" s="65">
        <f t="shared" si="32"/>
        <v>0</v>
      </c>
      <c r="K120" s="65"/>
      <c r="L120" s="65"/>
      <c r="M120" s="65"/>
      <c r="N120" s="65"/>
      <c r="O120" s="65">
        <f t="shared" si="38"/>
        <v>0</v>
      </c>
      <c r="P120" s="65"/>
      <c r="Q120" s="65"/>
      <c r="R120" s="65"/>
      <c r="S120" s="65"/>
      <c r="T120" s="65">
        <f t="shared" si="21"/>
        <v>0</v>
      </c>
      <c r="U120" s="65">
        <f t="shared" si="41"/>
        <v>0</v>
      </c>
      <c r="V120" s="65">
        <f t="shared" si="42"/>
        <v>0</v>
      </c>
      <c r="W120" s="65"/>
      <c r="X120" s="73">
        <f t="shared" si="31"/>
        <v>0</v>
      </c>
    </row>
    <row r="121" spans="1:24">
      <c r="A121" s="70" t="s">
        <v>205</v>
      </c>
      <c r="B121" s="64">
        <v>5029907003</v>
      </c>
      <c r="C121" s="65"/>
      <c r="D121" s="65">
        <f t="shared" si="45"/>
        <v>0</v>
      </c>
      <c r="E121" s="65">
        <f t="shared" si="39"/>
        <v>0</v>
      </c>
      <c r="F121" s="65">
        <f t="shared" si="46"/>
        <v>0</v>
      </c>
      <c r="G121" s="65"/>
      <c r="H121" s="65"/>
      <c r="I121" s="65"/>
      <c r="J121" s="65">
        <f t="shared" si="32"/>
        <v>0</v>
      </c>
      <c r="K121" s="65"/>
      <c r="L121" s="65"/>
      <c r="M121" s="65"/>
      <c r="N121" s="65"/>
      <c r="O121" s="65">
        <f t="shared" si="38"/>
        <v>0</v>
      </c>
      <c r="P121" s="65"/>
      <c r="Q121" s="65"/>
      <c r="R121" s="65"/>
      <c r="S121" s="65"/>
      <c r="T121" s="65">
        <f t="shared" si="21"/>
        <v>0</v>
      </c>
      <c r="U121" s="65">
        <f t="shared" si="41"/>
        <v>0</v>
      </c>
      <c r="V121" s="65">
        <f t="shared" si="42"/>
        <v>0</v>
      </c>
      <c r="W121" s="65"/>
      <c r="X121" s="73">
        <f t="shared" si="31"/>
        <v>0</v>
      </c>
    </row>
    <row r="122" spans="1:24">
      <c r="A122" s="76" t="s">
        <v>206</v>
      </c>
      <c r="B122" s="64">
        <v>5029907099</v>
      </c>
      <c r="C122" s="65">
        <v>152000</v>
      </c>
      <c r="D122" s="65">
        <f t="shared" si="45"/>
        <v>-144704</v>
      </c>
      <c r="E122" s="65">
        <f t="shared" si="39"/>
        <v>7296</v>
      </c>
      <c r="F122" s="65">
        <f t="shared" si="46"/>
        <v>152000</v>
      </c>
      <c r="G122" s="71">
        <v>-144704</v>
      </c>
      <c r="H122" s="71">
        <v>0</v>
      </c>
      <c r="I122" s="71">
        <v>0</v>
      </c>
      <c r="J122" s="71">
        <v>7296</v>
      </c>
      <c r="K122" s="71">
        <v>2475</v>
      </c>
      <c r="L122" s="71">
        <v>1500</v>
      </c>
      <c r="M122" s="71">
        <v>1620</v>
      </c>
      <c r="N122" s="71">
        <v>1701</v>
      </c>
      <c r="O122" s="71">
        <v>7296</v>
      </c>
      <c r="P122" s="71">
        <v>1375</v>
      </c>
      <c r="Q122" s="71">
        <v>1500</v>
      </c>
      <c r="R122" s="71">
        <v>1620</v>
      </c>
      <c r="S122" s="65">
        <v>2801</v>
      </c>
      <c r="T122" s="65">
        <f t="shared" si="21"/>
        <v>7296</v>
      </c>
      <c r="U122" s="65">
        <f t="shared" si="41"/>
        <v>0</v>
      </c>
      <c r="V122" s="65">
        <f t="shared" si="42"/>
        <v>0</v>
      </c>
      <c r="W122" s="65"/>
      <c r="X122" s="73">
        <f t="shared" si="31"/>
        <v>0</v>
      </c>
    </row>
    <row r="123" spans="1:24">
      <c r="A123" s="70" t="s">
        <v>106</v>
      </c>
      <c r="B123" s="64">
        <v>5029999099</v>
      </c>
      <c r="C123" s="65"/>
      <c r="D123" s="65">
        <f t="shared" si="45"/>
        <v>0</v>
      </c>
      <c r="E123" s="65">
        <f t="shared" si="39"/>
        <v>0</v>
      </c>
      <c r="F123" s="65">
        <f t="shared" si="46"/>
        <v>0</v>
      </c>
      <c r="G123" s="65"/>
      <c r="H123" s="65"/>
      <c r="I123" s="65"/>
      <c r="J123" s="65">
        <f t="shared" si="32"/>
        <v>0</v>
      </c>
      <c r="K123" s="65"/>
      <c r="L123" s="65"/>
      <c r="M123" s="65"/>
      <c r="N123" s="65"/>
      <c r="O123" s="65">
        <f t="shared" si="38"/>
        <v>0</v>
      </c>
      <c r="P123" s="65"/>
      <c r="Q123" s="65"/>
      <c r="R123" s="65"/>
      <c r="S123" s="65"/>
      <c r="T123" s="65">
        <f t="shared" ref="T123:T136" si="47">SUM(P123:S123)</f>
        <v>0</v>
      </c>
      <c r="U123" s="65">
        <f t="shared" si="41"/>
        <v>0</v>
      </c>
      <c r="V123" s="65">
        <f t="shared" si="42"/>
        <v>0</v>
      </c>
      <c r="W123" s="65"/>
      <c r="X123" s="73">
        <f t="shared" si="31"/>
        <v>0</v>
      </c>
    </row>
    <row r="124" spans="1:24" s="51" customFormat="1">
      <c r="A124" s="66" t="s">
        <v>114</v>
      </c>
      <c r="B124" s="67"/>
      <c r="C124" s="68">
        <f>C125</f>
        <v>0</v>
      </c>
      <c r="D124" s="68">
        <f t="shared" ref="D124:X124" si="48">D125</f>
        <v>0</v>
      </c>
      <c r="E124" s="68">
        <f t="shared" si="48"/>
        <v>0</v>
      </c>
      <c r="F124" s="68">
        <f t="shared" si="48"/>
        <v>0</v>
      </c>
      <c r="G124" s="68">
        <f t="shared" si="48"/>
        <v>0</v>
      </c>
      <c r="H124" s="68">
        <f t="shared" si="48"/>
        <v>0</v>
      </c>
      <c r="I124" s="68">
        <f t="shared" si="48"/>
        <v>0</v>
      </c>
      <c r="J124" s="68">
        <f t="shared" si="48"/>
        <v>0</v>
      </c>
      <c r="K124" s="68">
        <f t="shared" si="48"/>
        <v>0</v>
      </c>
      <c r="L124" s="68">
        <f t="shared" si="48"/>
        <v>0</v>
      </c>
      <c r="M124" s="68">
        <f t="shared" si="48"/>
        <v>0</v>
      </c>
      <c r="N124" s="68">
        <f t="shared" si="48"/>
        <v>0</v>
      </c>
      <c r="O124" s="68">
        <f t="shared" si="48"/>
        <v>0</v>
      </c>
      <c r="P124" s="68">
        <f t="shared" si="48"/>
        <v>0</v>
      </c>
      <c r="Q124" s="68">
        <f t="shared" si="48"/>
        <v>0</v>
      </c>
      <c r="R124" s="68">
        <f t="shared" si="48"/>
        <v>0</v>
      </c>
      <c r="S124" s="68">
        <f t="shared" si="48"/>
        <v>0</v>
      </c>
      <c r="T124" s="68">
        <f t="shared" si="48"/>
        <v>0</v>
      </c>
      <c r="U124" s="68">
        <f t="shared" si="48"/>
        <v>0</v>
      </c>
      <c r="V124" s="68">
        <f t="shared" si="48"/>
        <v>0</v>
      </c>
      <c r="W124" s="68">
        <f t="shared" si="48"/>
        <v>0</v>
      </c>
      <c r="X124" s="68">
        <f t="shared" si="48"/>
        <v>0</v>
      </c>
    </row>
    <row r="125" spans="1:24">
      <c r="A125" s="77" t="s">
        <v>115</v>
      </c>
      <c r="B125" s="67">
        <v>5060400000</v>
      </c>
      <c r="C125" s="65">
        <f>SUM(C126:C133)</f>
        <v>0</v>
      </c>
      <c r="D125" s="65">
        <f t="shared" ref="D125:X125" si="49">SUM(D126:D133)</f>
        <v>0</v>
      </c>
      <c r="E125" s="65">
        <f t="shared" si="49"/>
        <v>0</v>
      </c>
      <c r="F125" s="65">
        <f t="shared" si="49"/>
        <v>0</v>
      </c>
      <c r="G125" s="65">
        <f t="shared" si="49"/>
        <v>0</v>
      </c>
      <c r="H125" s="65">
        <f t="shared" si="49"/>
        <v>0</v>
      </c>
      <c r="I125" s="65">
        <f t="shared" si="49"/>
        <v>0</v>
      </c>
      <c r="J125" s="65">
        <f t="shared" si="49"/>
        <v>0</v>
      </c>
      <c r="K125" s="65">
        <f t="shared" si="49"/>
        <v>0</v>
      </c>
      <c r="L125" s="65">
        <f t="shared" si="49"/>
        <v>0</v>
      </c>
      <c r="M125" s="65">
        <f t="shared" si="49"/>
        <v>0</v>
      </c>
      <c r="N125" s="65">
        <f t="shared" si="49"/>
        <v>0</v>
      </c>
      <c r="O125" s="65">
        <f t="shared" si="49"/>
        <v>0</v>
      </c>
      <c r="P125" s="65">
        <f t="shared" si="49"/>
        <v>0</v>
      </c>
      <c r="Q125" s="65">
        <f t="shared" si="49"/>
        <v>0</v>
      </c>
      <c r="R125" s="65">
        <f t="shared" si="49"/>
        <v>0</v>
      </c>
      <c r="S125" s="65">
        <f t="shared" si="49"/>
        <v>0</v>
      </c>
      <c r="T125" s="65">
        <f t="shared" si="49"/>
        <v>0</v>
      </c>
      <c r="U125" s="65">
        <f t="shared" si="49"/>
        <v>0</v>
      </c>
      <c r="V125" s="65">
        <f t="shared" si="49"/>
        <v>0</v>
      </c>
      <c r="W125" s="65">
        <f t="shared" si="49"/>
        <v>0</v>
      </c>
      <c r="X125" s="65">
        <f t="shared" si="49"/>
        <v>0</v>
      </c>
    </row>
    <row r="126" spans="1:24">
      <c r="A126" s="70" t="s">
        <v>99</v>
      </c>
      <c r="B126" s="64" t="s">
        <v>207</v>
      </c>
      <c r="C126" s="65"/>
      <c r="D126" s="65">
        <f t="shared" ref="D126:D133" si="50">G126+H126+I126</f>
        <v>0</v>
      </c>
      <c r="E126" s="65">
        <f t="shared" si="39"/>
        <v>0</v>
      </c>
      <c r="F126" s="65">
        <f t="shared" ref="F126:F133" si="51">C126</f>
        <v>0</v>
      </c>
      <c r="G126" s="65"/>
      <c r="H126" s="65"/>
      <c r="I126" s="65"/>
      <c r="J126" s="65">
        <f t="shared" si="32"/>
        <v>0</v>
      </c>
      <c r="K126" s="65"/>
      <c r="L126" s="65"/>
      <c r="M126" s="65"/>
      <c r="N126" s="65"/>
      <c r="O126" s="65">
        <f t="shared" si="38"/>
        <v>0</v>
      </c>
      <c r="P126" s="65"/>
      <c r="Q126" s="65"/>
      <c r="R126" s="65"/>
      <c r="S126" s="65"/>
      <c r="T126" s="65">
        <f t="shared" si="47"/>
        <v>0</v>
      </c>
      <c r="U126" s="65">
        <f t="shared" si="41"/>
        <v>0</v>
      </c>
      <c r="V126" s="65">
        <f t="shared" si="42"/>
        <v>0</v>
      </c>
      <c r="W126" s="65"/>
      <c r="X126" s="73">
        <f t="shared" si="31"/>
        <v>0</v>
      </c>
    </row>
    <row r="127" spans="1:24" ht="15">
      <c r="A127" s="78" t="s">
        <v>208</v>
      </c>
      <c r="B127" s="64" t="s">
        <v>209</v>
      </c>
      <c r="C127" s="65"/>
      <c r="D127" s="65">
        <f t="shared" si="50"/>
        <v>0</v>
      </c>
      <c r="E127" s="65">
        <f t="shared" si="39"/>
        <v>0</v>
      </c>
      <c r="F127" s="65">
        <f t="shared" si="51"/>
        <v>0</v>
      </c>
      <c r="G127" s="65"/>
      <c r="H127" s="65"/>
      <c r="I127" s="65"/>
      <c r="J127" s="65">
        <f t="shared" si="32"/>
        <v>0</v>
      </c>
      <c r="K127" s="65"/>
      <c r="L127" s="65"/>
      <c r="M127" s="65"/>
      <c r="N127" s="65"/>
      <c r="O127" s="65">
        <f t="shared" si="38"/>
        <v>0</v>
      </c>
      <c r="P127" s="65"/>
      <c r="Q127" s="65"/>
      <c r="R127" s="65"/>
      <c r="S127" s="65"/>
      <c r="T127" s="65">
        <f t="shared" si="47"/>
        <v>0</v>
      </c>
      <c r="U127" s="65">
        <f t="shared" si="41"/>
        <v>0</v>
      </c>
      <c r="V127" s="65">
        <f t="shared" si="42"/>
        <v>0</v>
      </c>
      <c r="W127" s="65"/>
      <c r="X127" s="73">
        <f t="shared" si="31"/>
        <v>0</v>
      </c>
    </row>
    <row r="128" spans="1:24" ht="15">
      <c r="A128" s="78" t="s">
        <v>210</v>
      </c>
      <c r="B128" s="64" t="s">
        <v>211</v>
      </c>
      <c r="C128" s="65"/>
      <c r="D128" s="65">
        <f t="shared" si="50"/>
        <v>0</v>
      </c>
      <c r="E128" s="65">
        <f t="shared" si="39"/>
        <v>0</v>
      </c>
      <c r="F128" s="65">
        <f t="shared" si="51"/>
        <v>0</v>
      </c>
      <c r="G128" s="65"/>
      <c r="H128" s="65"/>
      <c r="I128" s="65"/>
      <c r="J128" s="65">
        <f t="shared" si="32"/>
        <v>0</v>
      </c>
      <c r="K128" s="65"/>
      <c r="L128" s="65"/>
      <c r="M128" s="65"/>
      <c r="N128" s="65"/>
      <c r="O128" s="65">
        <f t="shared" si="38"/>
        <v>0</v>
      </c>
      <c r="P128" s="65"/>
      <c r="Q128" s="65"/>
      <c r="R128" s="65"/>
      <c r="S128" s="65"/>
      <c r="T128" s="65">
        <f t="shared" si="47"/>
        <v>0</v>
      </c>
      <c r="U128" s="65">
        <f t="shared" si="41"/>
        <v>0</v>
      </c>
      <c r="V128" s="65">
        <f t="shared" si="42"/>
        <v>0</v>
      </c>
      <c r="W128" s="65"/>
      <c r="X128" s="73">
        <f t="shared" si="31"/>
        <v>0</v>
      </c>
    </row>
    <row r="129" spans="1:24" ht="15">
      <c r="A129" s="78" t="s">
        <v>212</v>
      </c>
      <c r="B129" s="64" t="s">
        <v>213</v>
      </c>
      <c r="C129" s="65"/>
      <c r="D129" s="65">
        <f t="shared" si="50"/>
        <v>0</v>
      </c>
      <c r="E129" s="65">
        <f t="shared" si="39"/>
        <v>0</v>
      </c>
      <c r="F129" s="65">
        <f t="shared" si="51"/>
        <v>0</v>
      </c>
      <c r="G129" s="65"/>
      <c r="H129" s="65"/>
      <c r="I129" s="65"/>
      <c r="J129" s="65">
        <f t="shared" si="32"/>
        <v>0</v>
      </c>
      <c r="K129" s="65"/>
      <c r="L129" s="65"/>
      <c r="M129" s="65"/>
      <c r="N129" s="65"/>
      <c r="O129" s="65">
        <f t="shared" si="38"/>
        <v>0</v>
      </c>
      <c r="P129" s="65"/>
      <c r="Q129" s="65"/>
      <c r="R129" s="65"/>
      <c r="S129" s="65"/>
      <c r="T129" s="65">
        <f t="shared" si="47"/>
        <v>0</v>
      </c>
      <c r="U129" s="65">
        <f t="shared" si="41"/>
        <v>0</v>
      </c>
      <c r="V129" s="65">
        <f t="shared" si="42"/>
        <v>0</v>
      </c>
      <c r="W129" s="65"/>
      <c r="X129" s="73">
        <f t="shared" si="31"/>
        <v>0</v>
      </c>
    </row>
    <row r="130" spans="1:24" ht="15">
      <c r="A130" s="78" t="s">
        <v>214</v>
      </c>
      <c r="B130" s="64" t="s">
        <v>215</v>
      </c>
      <c r="C130" s="65"/>
      <c r="D130" s="65">
        <f t="shared" si="50"/>
        <v>0</v>
      </c>
      <c r="E130" s="65">
        <f t="shared" si="39"/>
        <v>0</v>
      </c>
      <c r="F130" s="65">
        <f t="shared" si="51"/>
        <v>0</v>
      </c>
      <c r="G130" s="65"/>
      <c r="H130" s="65"/>
      <c r="I130" s="65"/>
      <c r="J130" s="65">
        <f t="shared" si="32"/>
        <v>0</v>
      </c>
      <c r="K130" s="65"/>
      <c r="L130" s="65"/>
      <c r="M130" s="65"/>
      <c r="N130" s="65"/>
      <c r="O130" s="65">
        <f t="shared" si="38"/>
        <v>0</v>
      </c>
      <c r="P130" s="65"/>
      <c r="Q130" s="65"/>
      <c r="R130" s="65"/>
      <c r="S130" s="65"/>
      <c r="T130" s="65">
        <f t="shared" si="47"/>
        <v>0</v>
      </c>
      <c r="U130" s="65">
        <f t="shared" si="41"/>
        <v>0</v>
      </c>
      <c r="V130" s="65">
        <f t="shared" si="42"/>
        <v>0</v>
      </c>
      <c r="W130" s="65"/>
      <c r="X130" s="73">
        <f t="shared" si="31"/>
        <v>0</v>
      </c>
    </row>
    <row r="131" spans="1:24" ht="15">
      <c r="A131" s="78" t="s">
        <v>216</v>
      </c>
      <c r="B131" s="64" t="s">
        <v>217</v>
      </c>
      <c r="C131" s="65"/>
      <c r="D131" s="65">
        <f t="shared" si="50"/>
        <v>0</v>
      </c>
      <c r="E131" s="65">
        <f t="shared" si="39"/>
        <v>0</v>
      </c>
      <c r="F131" s="65">
        <f t="shared" si="51"/>
        <v>0</v>
      </c>
      <c r="G131" s="65"/>
      <c r="H131" s="65"/>
      <c r="I131" s="65"/>
      <c r="J131" s="65">
        <f t="shared" si="32"/>
        <v>0</v>
      </c>
      <c r="K131" s="65"/>
      <c r="L131" s="65"/>
      <c r="M131" s="65"/>
      <c r="N131" s="65"/>
      <c r="O131" s="65">
        <f t="shared" si="38"/>
        <v>0</v>
      </c>
      <c r="P131" s="65"/>
      <c r="Q131" s="65"/>
      <c r="R131" s="65"/>
      <c r="S131" s="65"/>
      <c r="T131" s="65">
        <f t="shared" si="47"/>
        <v>0</v>
      </c>
      <c r="U131" s="65">
        <f t="shared" si="41"/>
        <v>0</v>
      </c>
      <c r="V131" s="65">
        <f t="shared" si="42"/>
        <v>0</v>
      </c>
      <c r="W131" s="65"/>
      <c r="X131" s="73">
        <f t="shared" si="31"/>
        <v>0</v>
      </c>
    </row>
    <row r="132" spans="1:24" ht="15">
      <c r="A132" s="78" t="s">
        <v>218</v>
      </c>
      <c r="B132" s="64" t="s">
        <v>219</v>
      </c>
      <c r="C132" s="65"/>
      <c r="D132" s="65">
        <f t="shared" si="50"/>
        <v>0</v>
      </c>
      <c r="E132" s="65">
        <f t="shared" si="39"/>
        <v>0</v>
      </c>
      <c r="F132" s="65">
        <f t="shared" si="51"/>
        <v>0</v>
      </c>
      <c r="G132" s="65"/>
      <c r="H132" s="65"/>
      <c r="I132" s="65"/>
      <c r="J132" s="65">
        <f t="shared" si="32"/>
        <v>0</v>
      </c>
      <c r="K132" s="65"/>
      <c r="L132" s="65"/>
      <c r="M132" s="65"/>
      <c r="N132" s="65"/>
      <c r="O132" s="65">
        <f t="shared" si="38"/>
        <v>0</v>
      </c>
      <c r="P132" s="65"/>
      <c r="Q132" s="65"/>
      <c r="R132" s="65"/>
      <c r="S132" s="65"/>
      <c r="T132" s="65">
        <f t="shared" si="47"/>
        <v>0</v>
      </c>
      <c r="U132" s="65">
        <f t="shared" si="41"/>
        <v>0</v>
      </c>
      <c r="V132" s="65">
        <f t="shared" si="42"/>
        <v>0</v>
      </c>
      <c r="W132" s="65"/>
      <c r="X132" s="73">
        <f t="shared" si="31"/>
        <v>0</v>
      </c>
    </row>
    <row r="133" spans="1:24" ht="15">
      <c r="A133" s="78" t="s">
        <v>220</v>
      </c>
      <c r="B133" s="64" t="s">
        <v>221</v>
      </c>
      <c r="C133" s="65"/>
      <c r="D133" s="65">
        <f t="shared" si="50"/>
        <v>0</v>
      </c>
      <c r="E133" s="65">
        <f t="shared" si="39"/>
        <v>0</v>
      </c>
      <c r="F133" s="65">
        <f t="shared" si="51"/>
        <v>0</v>
      </c>
      <c r="G133" s="65"/>
      <c r="H133" s="65"/>
      <c r="I133" s="65"/>
      <c r="J133" s="65">
        <f t="shared" si="32"/>
        <v>0</v>
      </c>
      <c r="K133" s="65"/>
      <c r="L133" s="65"/>
      <c r="M133" s="65"/>
      <c r="N133" s="65"/>
      <c r="O133" s="65">
        <f t="shared" si="38"/>
        <v>0</v>
      </c>
      <c r="P133" s="65"/>
      <c r="Q133" s="65"/>
      <c r="R133" s="65"/>
      <c r="S133" s="65"/>
      <c r="T133" s="65">
        <f t="shared" si="47"/>
        <v>0</v>
      </c>
      <c r="U133" s="65">
        <f t="shared" si="41"/>
        <v>0</v>
      </c>
      <c r="V133" s="65">
        <f t="shared" si="42"/>
        <v>0</v>
      </c>
      <c r="W133" s="65"/>
      <c r="X133" s="73">
        <f t="shared" si="31"/>
        <v>0</v>
      </c>
    </row>
    <row r="134" spans="1:24">
      <c r="A134" s="66" t="s">
        <v>63</v>
      </c>
      <c r="B134" s="64"/>
      <c r="C134" s="65"/>
      <c r="D134" s="65"/>
      <c r="E134" s="65">
        <f t="shared" si="39"/>
        <v>0</v>
      </c>
      <c r="F134" s="65"/>
      <c r="G134" s="65"/>
      <c r="H134" s="65"/>
      <c r="I134" s="65"/>
      <c r="J134" s="65">
        <f t="shared" si="32"/>
        <v>0</v>
      </c>
      <c r="K134" s="65"/>
      <c r="L134" s="65"/>
      <c r="M134" s="65"/>
      <c r="N134" s="65"/>
      <c r="O134" s="65">
        <f t="shared" si="38"/>
        <v>0</v>
      </c>
      <c r="P134" s="65"/>
      <c r="Q134" s="65"/>
      <c r="R134" s="65"/>
      <c r="S134" s="65"/>
      <c r="T134" s="65">
        <f t="shared" si="47"/>
        <v>0</v>
      </c>
      <c r="U134" s="65">
        <f t="shared" si="41"/>
        <v>0</v>
      </c>
      <c r="V134" s="65">
        <f t="shared" si="42"/>
        <v>0</v>
      </c>
      <c r="W134" s="65"/>
      <c r="X134" s="73">
        <f t="shared" si="31"/>
        <v>0</v>
      </c>
    </row>
    <row r="135" spans="1:24" s="51" customFormat="1">
      <c r="A135" s="66" t="s">
        <v>222</v>
      </c>
      <c r="B135" s="67"/>
      <c r="C135" s="68">
        <f>C136</f>
        <v>2884000</v>
      </c>
      <c r="D135" s="68">
        <f t="shared" ref="D135:X135" si="52">D136</f>
        <v>-37248.720000000001</v>
      </c>
      <c r="E135" s="68">
        <f t="shared" si="52"/>
        <v>2846751.28</v>
      </c>
      <c r="F135" s="68">
        <f t="shared" si="52"/>
        <v>2884000</v>
      </c>
      <c r="G135" s="68">
        <f t="shared" si="52"/>
        <v>0</v>
      </c>
      <c r="H135" s="68">
        <f t="shared" si="52"/>
        <v>-37248.720000000001</v>
      </c>
      <c r="I135" s="68">
        <f t="shared" si="52"/>
        <v>0</v>
      </c>
      <c r="J135" s="68">
        <f t="shared" si="52"/>
        <v>2846751.28</v>
      </c>
      <c r="K135" s="68">
        <f t="shared" si="52"/>
        <v>675376.5</v>
      </c>
      <c r="L135" s="68">
        <f t="shared" si="52"/>
        <v>796088.17</v>
      </c>
      <c r="M135" s="68">
        <f t="shared" si="52"/>
        <v>687866.18</v>
      </c>
      <c r="N135" s="68">
        <f t="shared" si="52"/>
        <v>687420.43</v>
      </c>
      <c r="O135" s="68">
        <f t="shared" si="52"/>
        <v>2846751.2800000003</v>
      </c>
      <c r="P135" s="68">
        <f t="shared" si="52"/>
        <v>675376.5</v>
      </c>
      <c r="Q135" s="68">
        <f t="shared" si="52"/>
        <v>796088.17</v>
      </c>
      <c r="R135" s="68">
        <f t="shared" si="52"/>
        <v>687866.18</v>
      </c>
      <c r="S135" s="68">
        <f t="shared" si="52"/>
        <v>687420.43</v>
      </c>
      <c r="T135" s="68">
        <f t="shared" si="52"/>
        <v>2846751.2800000003</v>
      </c>
      <c r="U135" s="68">
        <f t="shared" si="52"/>
        <v>0</v>
      </c>
      <c r="V135" s="68">
        <f t="shared" si="52"/>
        <v>0</v>
      </c>
      <c r="W135" s="68">
        <f t="shared" si="52"/>
        <v>0</v>
      </c>
      <c r="X135" s="68">
        <f t="shared" si="52"/>
        <v>0</v>
      </c>
    </row>
    <row r="136" spans="1:24">
      <c r="A136" s="70" t="s">
        <v>222</v>
      </c>
      <c r="B136" s="64">
        <v>5010301000</v>
      </c>
      <c r="C136" s="65">
        <v>2884000</v>
      </c>
      <c r="D136" s="65">
        <f>G136+H136+I136</f>
        <v>-37248.720000000001</v>
      </c>
      <c r="E136" s="65">
        <f>SUM(C136:D136)</f>
        <v>2846751.28</v>
      </c>
      <c r="F136" s="65">
        <f>C136</f>
        <v>2884000</v>
      </c>
      <c r="G136" s="65"/>
      <c r="H136" s="65">
        <v>-37248.720000000001</v>
      </c>
      <c r="I136" s="65"/>
      <c r="J136" s="65">
        <f t="shared" si="32"/>
        <v>2846751.28</v>
      </c>
      <c r="K136" s="65">
        <v>675376.5</v>
      </c>
      <c r="L136" s="65">
        <v>796088.17</v>
      </c>
      <c r="M136" s="71">
        <v>687866.18</v>
      </c>
      <c r="N136" s="65">
        <v>687420.43</v>
      </c>
      <c r="O136" s="71">
        <f>SUM(K136:N136)</f>
        <v>2846751.2800000003</v>
      </c>
      <c r="P136" s="71">
        <v>675376.5</v>
      </c>
      <c r="Q136" s="71">
        <v>796088.17</v>
      </c>
      <c r="R136" s="71">
        <v>687866.18</v>
      </c>
      <c r="S136" s="65">
        <v>687420.43</v>
      </c>
      <c r="T136" s="65">
        <f t="shared" si="47"/>
        <v>2846751.2800000003</v>
      </c>
      <c r="U136" s="65">
        <f t="shared" si="41"/>
        <v>0</v>
      </c>
      <c r="V136" s="65">
        <f t="shared" si="42"/>
        <v>0</v>
      </c>
      <c r="W136" s="65"/>
      <c r="X136" s="73">
        <f t="shared" si="31"/>
        <v>0</v>
      </c>
    </row>
    <row r="137" spans="1:24">
      <c r="A137" s="66" t="s">
        <v>223</v>
      </c>
      <c r="B137" s="64"/>
      <c r="C137" s="68">
        <f>C138+C141</f>
        <v>0</v>
      </c>
      <c r="D137" s="68">
        <f t="shared" ref="D137:X137" si="53">D138+D141</f>
        <v>2233226.39</v>
      </c>
      <c r="E137" s="68">
        <f t="shared" si="53"/>
        <v>2233226.39</v>
      </c>
      <c r="F137" s="68">
        <f t="shared" si="53"/>
        <v>0</v>
      </c>
      <c r="G137" s="68">
        <f t="shared" si="53"/>
        <v>0</v>
      </c>
      <c r="H137" s="68">
        <f t="shared" si="53"/>
        <v>0</v>
      </c>
      <c r="I137" s="68">
        <f t="shared" si="53"/>
        <v>2233226.39</v>
      </c>
      <c r="J137" s="68">
        <f t="shared" si="53"/>
        <v>2233226.39</v>
      </c>
      <c r="K137" s="68">
        <f t="shared" si="53"/>
        <v>0</v>
      </c>
      <c r="L137" s="68">
        <f t="shared" si="53"/>
        <v>0</v>
      </c>
      <c r="M137" s="68">
        <f t="shared" si="53"/>
        <v>1130019.02</v>
      </c>
      <c r="N137" s="68">
        <f t="shared" si="53"/>
        <v>1094301.6200000001</v>
      </c>
      <c r="O137" s="68">
        <f t="shared" si="53"/>
        <v>2224320.64</v>
      </c>
      <c r="P137" s="68">
        <f t="shared" si="53"/>
        <v>0</v>
      </c>
      <c r="Q137" s="68">
        <f t="shared" si="53"/>
        <v>0</v>
      </c>
      <c r="R137" s="68">
        <f t="shared" si="53"/>
        <v>1130019.02</v>
      </c>
      <c r="S137" s="68">
        <f t="shared" si="53"/>
        <v>1094301.6200000001</v>
      </c>
      <c r="T137" s="68">
        <f t="shared" si="53"/>
        <v>2224320.64</v>
      </c>
      <c r="U137" s="68">
        <f t="shared" si="53"/>
        <v>0</v>
      </c>
      <c r="V137" s="68">
        <f t="shared" si="53"/>
        <v>8905.75</v>
      </c>
      <c r="W137" s="68">
        <f t="shared" si="53"/>
        <v>0</v>
      </c>
      <c r="X137" s="68">
        <f t="shared" si="53"/>
        <v>0</v>
      </c>
    </row>
    <row r="138" spans="1:24" s="51" customFormat="1">
      <c r="A138" s="74" t="s">
        <v>224</v>
      </c>
      <c r="B138" s="67"/>
      <c r="C138" s="68">
        <f>C139</f>
        <v>0</v>
      </c>
      <c r="D138" s="68">
        <f t="shared" ref="D138:S139" si="54">D139</f>
        <v>0</v>
      </c>
      <c r="E138" s="68">
        <f t="shared" si="54"/>
        <v>0</v>
      </c>
      <c r="F138" s="68">
        <f t="shared" si="54"/>
        <v>0</v>
      </c>
      <c r="G138" s="68">
        <f t="shared" si="54"/>
        <v>0</v>
      </c>
      <c r="H138" s="68">
        <f t="shared" si="54"/>
        <v>0</v>
      </c>
      <c r="I138" s="68">
        <f t="shared" si="54"/>
        <v>0</v>
      </c>
      <c r="J138" s="68">
        <f t="shared" si="54"/>
        <v>0</v>
      </c>
      <c r="K138" s="68">
        <f t="shared" si="54"/>
        <v>0</v>
      </c>
      <c r="L138" s="68">
        <f t="shared" si="54"/>
        <v>0</v>
      </c>
      <c r="M138" s="68">
        <f t="shared" si="54"/>
        <v>0</v>
      </c>
      <c r="N138" s="68">
        <f t="shared" si="54"/>
        <v>0</v>
      </c>
      <c r="O138" s="68">
        <f t="shared" si="54"/>
        <v>0</v>
      </c>
      <c r="P138" s="68">
        <f t="shared" si="54"/>
        <v>0</v>
      </c>
      <c r="Q138" s="68">
        <f t="shared" si="54"/>
        <v>0</v>
      </c>
      <c r="R138" s="68">
        <f t="shared" si="54"/>
        <v>0</v>
      </c>
      <c r="S138" s="68">
        <f t="shared" si="54"/>
        <v>0</v>
      </c>
      <c r="T138" s="68">
        <f t="shared" ref="T138:X139" si="55">T139</f>
        <v>0</v>
      </c>
      <c r="U138" s="68">
        <f t="shared" si="55"/>
        <v>0</v>
      </c>
      <c r="V138" s="68">
        <f t="shared" si="55"/>
        <v>0</v>
      </c>
      <c r="W138" s="68">
        <f t="shared" si="55"/>
        <v>0</v>
      </c>
      <c r="X138" s="68">
        <f t="shared" si="55"/>
        <v>0</v>
      </c>
    </row>
    <row r="139" spans="1:24">
      <c r="A139" s="75" t="s">
        <v>172</v>
      </c>
      <c r="B139" s="64">
        <v>5010400000</v>
      </c>
      <c r="C139" s="65">
        <f>C140</f>
        <v>0</v>
      </c>
      <c r="D139" s="65">
        <f t="shared" si="54"/>
        <v>0</v>
      </c>
      <c r="E139" s="65">
        <f t="shared" si="54"/>
        <v>0</v>
      </c>
      <c r="F139" s="65">
        <f t="shared" si="54"/>
        <v>0</v>
      </c>
      <c r="G139" s="65">
        <f t="shared" si="54"/>
        <v>0</v>
      </c>
      <c r="H139" s="65">
        <f t="shared" si="54"/>
        <v>0</v>
      </c>
      <c r="I139" s="65">
        <f t="shared" si="54"/>
        <v>0</v>
      </c>
      <c r="J139" s="65">
        <f t="shared" si="54"/>
        <v>0</v>
      </c>
      <c r="K139" s="65">
        <f t="shared" si="54"/>
        <v>0</v>
      </c>
      <c r="L139" s="65">
        <f t="shared" si="54"/>
        <v>0</v>
      </c>
      <c r="M139" s="65">
        <f t="shared" si="54"/>
        <v>0</v>
      </c>
      <c r="N139" s="65">
        <f t="shared" si="54"/>
        <v>0</v>
      </c>
      <c r="O139" s="65">
        <f t="shared" si="54"/>
        <v>0</v>
      </c>
      <c r="P139" s="65">
        <f t="shared" si="54"/>
        <v>0</v>
      </c>
      <c r="Q139" s="65">
        <f t="shared" si="54"/>
        <v>0</v>
      </c>
      <c r="R139" s="65">
        <f t="shared" si="54"/>
        <v>0</v>
      </c>
      <c r="S139" s="65">
        <f t="shared" si="54"/>
        <v>0</v>
      </c>
      <c r="T139" s="65">
        <f t="shared" si="55"/>
        <v>0</v>
      </c>
      <c r="U139" s="65">
        <f t="shared" si="55"/>
        <v>0</v>
      </c>
      <c r="V139" s="65">
        <f t="shared" si="55"/>
        <v>0</v>
      </c>
      <c r="W139" s="65">
        <f t="shared" si="55"/>
        <v>0</v>
      </c>
      <c r="X139" s="65">
        <f t="shared" si="55"/>
        <v>0</v>
      </c>
    </row>
    <row r="140" spans="1:24">
      <c r="A140" s="70" t="s">
        <v>225</v>
      </c>
      <c r="B140" s="64">
        <v>5010403001</v>
      </c>
      <c r="C140" s="65"/>
      <c r="D140" s="65"/>
      <c r="E140" s="65">
        <f>SUM(C140:D140)</f>
        <v>0</v>
      </c>
      <c r="F140" s="65">
        <f>E140</f>
        <v>0</v>
      </c>
      <c r="G140" s="65"/>
      <c r="H140" s="65"/>
      <c r="I140" s="65"/>
      <c r="J140" s="65">
        <f>SUM(F140:I140)</f>
        <v>0</v>
      </c>
      <c r="K140" s="65"/>
      <c r="L140" s="65"/>
      <c r="M140" s="65"/>
      <c r="N140" s="65"/>
      <c r="O140" s="65">
        <f>SUM(K140:N140)</f>
        <v>0</v>
      </c>
      <c r="P140" s="65"/>
      <c r="Q140" s="65"/>
      <c r="R140" s="65"/>
      <c r="S140" s="65"/>
      <c r="T140" s="65">
        <f>SUM(P140:S140)</f>
        <v>0</v>
      </c>
      <c r="U140" s="65">
        <f>E140-J140</f>
        <v>0</v>
      </c>
      <c r="V140" s="65">
        <f>J140-O140</f>
        <v>0</v>
      </c>
      <c r="W140" s="65"/>
      <c r="X140" s="73">
        <f>O140-T140-W140</f>
        <v>0</v>
      </c>
    </row>
    <row r="141" spans="1:24" s="51" customFormat="1">
      <c r="A141" s="74" t="s">
        <v>226</v>
      </c>
      <c r="B141" s="67"/>
      <c r="C141" s="68">
        <f>C142+C144+C155+C161+C165</f>
        <v>0</v>
      </c>
      <c r="D141" s="68">
        <f t="shared" ref="D141:X141" si="56">D142+D144+D155+D161+D165</f>
        <v>2233226.39</v>
      </c>
      <c r="E141" s="68">
        <f t="shared" si="56"/>
        <v>2233226.39</v>
      </c>
      <c r="F141" s="68">
        <f t="shared" si="56"/>
        <v>0</v>
      </c>
      <c r="G141" s="68">
        <f t="shared" si="56"/>
        <v>0</v>
      </c>
      <c r="H141" s="68">
        <f t="shared" si="56"/>
        <v>0</v>
      </c>
      <c r="I141" s="68">
        <f t="shared" si="56"/>
        <v>2233226.39</v>
      </c>
      <c r="J141" s="68">
        <f t="shared" si="56"/>
        <v>2233226.39</v>
      </c>
      <c r="K141" s="68">
        <f t="shared" si="56"/>
        <v>0</v>
      </c>
      <c r="L141" s="68">
        <f t="shared" si="56"/>
        <v>0</v>
      </c>
      <c r="M141" s="68">
        <f t="shared" si="56"/>
        <v>1130019.02</v>
      </c>
      <c r="N141" s="68">
        <f t="shared" si="56"/>
        <v>1094301.6200000001</v>
      </c>
      <c r="O141" s="68">
        <f t="shared" si="56"/>
        <v>2224320.64</v>
      </c>
      <c r="P141" s="68">
        <f t="shared" si="56"/>
        <v>0</v>
      </c>
      <c r="Q141" s="68">
        <f t="shared" si="56"/>
        <v>0</v>
      </c>
      <c r="R141" s="68">
        <f t="shared" si="56"/>
        <v>1130019.02</v>
      </c>
      <c r="S141" s="68">
        <f t="shared" si="56"/>
        <v>1094301.6200000001</v>
      </c>
      <c r="T141" s="68">
        <f t="shared" si="56"/>
        <v>2224320.64</v>
      </c>
      <c r="U141" s="68">
        <f t="shared" si="56"/>
        <v>0</v>
      </c>
      <c r="V141" s="68">
        <f t="shared" si="56"/>
        <v>8905.75</v>
      </c>
      <c r="W141" s="68">
        <f t="shared" si="56"/>
        <v>0</v>
      </c>
      <c r="X141" s="68">
        <f t="shared" si="56"/>
        <v>0</v>
      </c>
    </row>
    <row r="142" spans="1:24" s="51" customFormat="1">
      <c r="A142" s="77" t="s">
        <v>149</v>
      </c>
      <c r="B142" s="67">
        <v>5010100000</v>
      </c>
      <c r="C142" s="68">
        <f>C143</f>
        <v>0</v>
      </c>
      <c r="D142" s="68">
        <f t="shared" ref="D142:X142" si="57">D143</f>
        <v>0</v>
      </c>
      <c r="E142" s="68">
        <f t="shared" si="57"/>
        <v>0</v>
      </c>
      <c r="F142" s="68">
        <f t="shared" si="57"/>
        <v>0</v>
      </c>
      <c r="G142" s="68">
        <f t="shared" si="57"/>
        <v>0</v>
      </c>
      <c r="H142" s="68">
        <f t="shared" si="57"/>
        <v>0</v>
      </c>
      <c r="I142" s="68">
        <f t="shared" si="57"/>
        <v>0</v>
      </c>
      <c r="J142" s="68">
        <f t="shared" si="57"/>
        <v>0</v>
      </c>
      <c r="K142" s="68">
        <f t="shared" si="57"/>
        <v>0</v>
      </c>
      <c r="L142" s="68">
        <f t="shared" si="57"/>
        <v>0</v>
      </c>
      <c r="M142" s="68">
        <f t="shared" si="57"/>
        <v>0</v>
      </c>
      <c r="N142" s="68">
        <f t="shared" si="57"/>
        <v>0</v>
      </c>
      <c r="O142" s="68">
        <f t="shared" si="57"/>
        <v>0</v>
      </c>
      <c r="P142" s="68">
        <f t="shared" si="57"/>
        <v>0</v>
      </c>
      <c r="Q142" s="68">
        <f t="shared" si="57"/>
        <v>0</v>
      </c>
      <c r="R142" s="68">
        <f t="shared" si="57"/>
        <v>0</v>
      </c>
      <c r="S142" s="68">
        <f t="shared" si="57"/>
        <v>0</v>
      </c>
      <c r="T142" s="68">
        <f t="shared" si="57"/>
        <v>0</v>
      </c>
      <c r="U142" s="68">
        <f t="shared" si="57"/>
        <v>0</v>
      </c>
      <c r="V142" s="68">
        <f t="shared" si="57"/>
        <v>0</v>
      </c>
      <c r="W142" s="68">
        <f t="shared" si="57"/>
        <v>0</v>
      </c>
      <c r="X142" s="68">
        <f t="shared" si="57"/>
        <v>0</v>
      </c>
    </row>
    <row r="143" spans="1:24">
      <c r="A143" s="70" t="s">
        <v>150</v>
      </c>
      <c r="B143" s="64">
        <v>5010101001</v>
      </c>
      <c r="C143" s="65"/>
      <c r="D143" s="65">
        <f>G143+H143+I143</f>
        <v>0</v>
      </c>
      <c r="E143" s="65">
        <f>SUM(C143:D143)</f>
        <v>0</v>
      </c>
      <c r="F143" s="65">
        <f>C143</f>
        <v>0</v>
      </c>
      <c r="G143" s="65"/>
      <c r="H143" s="65"/>
      <c r="I143" s="65"/>
      <c r="J143" s="65">
        <v>0</v>
      </c>
      <c r="K143" s="65"/>
      <c r="L143" s="65"/>
      <c r="M143" s="65"/>
      <c r="N143" s="65"/>
      <c r="O143" s="65">
        <f t="shared" ref="O143:O154" si="58">SUM(K143:N143)</f>
        <v>0</v>
      </c>
      <c r="P143" s="65"/>
      <c r="Q143" s="65"/>
      <c r="R143" s="65"/>
      <c r="S143" s="65"/>
      <c r="T143" s="65">
        <f t="shared" ref="T143:T154" si="59">SUM(P143:S143)</f>
        <v>0</v>
      </c>
      <c r="U143" s="65">
        <f>E143-J143</f>
        <v>0</v>
      </c>
      <c r="V143" s="65">
        <f>J143-O143</f>
        <v>0</v>
      </c>
      <c r="W143" s="65"/>
      <c r="X143" s="73">
        <f>O143-T143-W143</f>
        <v>0</v>
      </c>
    </row>
    <row r="144" spans="1:24" s="51" customFormat="1">
      <c r="A144" s="66" t="s">
        <v>151</v>
      </c>
      <c r="B144" s="67">
        <v>5010200000</v>
      </c>
      <c r="C144" s="68">
        <f>SUM(C145:C154)</f>
        <v>0</v>
      </c>
      <c r="D144" s="68">
        <f t="shared" ref="D144:X144" si="60">SUM(D145:D154)</f>
        <v>753207.37</v>
      </c>
      <c r="E144" s="68">
        <f t="shared" si="60"/>
        <v>753207.37</v>
      </c>
      <c r="F144" s="68">
        <f t="shared" si="60"/>
        <v>0</v>
      </c>
      <c r="G144" s="68">
        <f t="shared" si="60"/>
        <v>0</v>
      </c>
      <c r="H144" s="68">
        <f t="shared" si="60"/>
        <v>0</v>
      </c>
      <c r="I144" s="68">
        <f t="shared" si="60"/>
        <v>753207.37</v>
      </c>
      <c r="J144" s="68">
        <f t="shared" si="60"/>
        <v>753207.37</v>
      </c>
      <c r="K144" s="68">
        <f t="shared" si="60"/>
        <v>0</v>
      </c>
      <c r="L144" s="68">
        <f t="shared" si="60"/>
        <v>0</v>
      </c>
      <c r="M144" s="68">
        <f t="shared" si="60"/>
        <v>0</v>
      </c>
      <c r="N144" s="68">
        <f t="shared" si="60"/>
        <v>744301.62</v>
      </c>
      <c r="O144" s="68">
        <f t="shared" si="60"/>
        <v>744301.62</v>
      </c>
      <c r="P144" s="68">
        <f t="shared" si="60"/>
        <v>0</v>
      </c>
      <c r="Q144" s="68">
        <f t="shared" si="60"/>
        <v>0</v>
      </c>
      <c r="R144" s="68">
        <f t="shared" si="60"/>
        <v>0</v>
      </c>
      <c r="S144" s="68">
        <f t="shared" si="60"/>
        <v>744301.62</v>
      </c>
      <c r="T144" s="68">
        <f t="shared" si="60"/>
        <v>744301.62</v>
      </c>
      <c r="U144" s="68">
        <f t="shared" si="60"/>
        <v>0</v>
      </c>
      <c r="V144" s="68">
        <f t="shared" si="60"/>
        <v>8905.75</v>
      </c>
      <c r="W144" s="68">
        <f t="shared" si="60"/>
        <v>0</v>
      </c>
      <c r="X144" s="68">
        <f t="shared" si="60"/>
        <v>0</v>
      </c>
    </row>
    <row r="145" spans="1:24">
      <c r="A145" s="70" t="s">
        <v>152</v>
      </c>
      <c r="B145" s="64">
        <v>5010201001</v>
      </c>
      <c r="C145" s="65"/>
      <c r="D145" s="65">
        <f t="shared" ref="D145:D154" si="61">G145+H145+I145</f>
        <v>0</v>
      </c>
      <c r="E145" s="65">
        <f t="shared" ref="E145:E154" si="62">SUM(C145:D145)</f>
        <v>0</v>
      </c>
      <c r="F145" s="65">
        <f t="shared" ref="F145:F154" si="63">C145</f>
        <v>0</v>
      </c>
      <c r="G145" s="65"/>
      <c r="H145" s="65"/>
      <c r="I145" s="65"/>
      <c r="J145" s="65">
        <f t="shared" ref="J145:J154" si="64">SUM(F145:I145)</f>
        <v>0</v>
      </c>
      <c r="K145" s="65"/>
      <c r="L145" s="65"/>
      <c r="M145" s="65"/>
      <c r="N145" s="65"/>
      <c r="O145" s="65">
        <f t="shared" si="58"/>
        <v>0</v>
      </c>
      <c r="P145" s="65"/>
      <c r="Q145" s="65"/>
      <c r="R145" s="65"/>
      <c r="S145" s="65"/>
      <c r="T145" s="65">
        <f t="shared" si="59"/>
        <v>0</v>
      </c>
      <c r="U145" s="65">
        <f t="shared" ref="U145:U154" si="65">E145-J145</f>
        <v>0</v>
      </c>
      <c r="V145" s="65">
        <f t="shared" ref="V145:V154" si="66">J145-O145</f>
        <v>0</v>
      </c>
      <c r="W145" s="65"/>
      <c r="X145" s="73">
        <f t="shared" ref="X145:X154" si="67">O145-T145-W145</f>
        <v>0</v>
      </c>
    </row>
    <row r="146" spans="1:24">
      <c r="A146" s="70" t="s">
        <v>153</v>
      </c>
      <c r="B146" s="64">
        <v>5010202000</v>
      </c>
      <c r="C146" s="65"/>
      <c r="D146" s="65">
        <f t="shared" si="61"/>
        <v>0</v>
      </c>
      <c r="E146" s="65">
        <f t="shared" si="62"/>
        <v>0</v>
      </c>
      <c r="F146" s="65">
        <f t="shared" si="63"/>
        <v>0</v>
      </c>
      <c r="G146" s="65"/>
      <c r="H146" s="65"/>
      <c r="I146" s="65"/>
      <c r="J146" s="65">
        <f t="shared" si="64"/>
        <v>0</v>
      </c>
      <c r="K146" s="65"/>
      <c r="L146" s="65"/>
      <c r="M146" s="65"/>
      <c r="N146" s="65"/>
      <c r="O146" s="65">
        <f t="shared" si="58"/>
        <v>0</v>
      </c>
      <c r="P146" s="65"/>
      <c r="Q146" s="65"/>
      <c r="R146" s="65"/>
      <c r="S146" s="65"/>
      <c r="T146" s="65">
        <f t="shared" si="59"/>
        <v>0</v>
      </c>
      <c r="U146" s="65">
        <f t="shared" si="65"/>
        <v>0</v>
      </c>
      <c r="V146" s="72">
        <f t="shared" si="66"/>
        <v>0</v>
      </c>
      <c r="W146" s="65"/>
      <c r="X146" s="73">
        <f t="shared" si="67"/>
        <v>0</v>
      </c>
    </row>
    <row r="147" spans="1:24">
      <c r="A147" s="70" t="s">
        <v>154</v>
      </c>
      <c r="B147" s="64">
        <v>5010203001</v>
      </c>
      <c r="C147" s="65"/>
      <c r="D147" s="65">
        <f t="shared" si="61"/>
        <v>0</v>
      </c>
      <c r="E147" s="65">
        <f t="shared" si="62"/>
        <v>0</v>
      </c>
      <c r="F147" s="65">
        <f t="shared" si="63"/>
        <v>0</v>
      </c>
      <c r="G147" s="65"/>
      <c r="H147" s="65"/>
      <c r="I147" s="65"/>
      <c r="J147" s="65">
        <f t="shared" si="64"/>
        <v>0</v>
      </c>
      <c r="K147" s="65"/>
      <c r="L147" s="65"/>
      <c r="M147" s="65"/>
      <c r="N147" s="65"/>
      <c r="O147" s="65">
        <f t="shared" si="58"/>
        <v>0</v>
      </c>
      <c r="P147" s="65"/>
      <c r="Q147" s="65"/>
      <c r="R147" s="65"/>
      <c r="S147" s="65"/>
      <c r="T147" s="65">
        <f t="shared" si="59"/>
        <v>0</v>
      </c>
      <c r="U147" s="65">
        <f t="shared" si="65"/>
        <v>0</v>
      </c>
      <c r="V147" s="65">
        <f t="shared" si="66"/>
        <v>0</v>
      </c>
      <c r="W147" s="65"/>
      <c r="X147" s="73">
        <f t="shared" si="67"/>
        <v>0</v>
      </c>
    </row>
    <row r="148" spans="1:24">
      <c r="A148" s="70" t="s">
        <v>155</v>
      </c>
      <c r="B148" s="64">
        <v>5010204001</v>
      </c>
      <c r="C148" s="65"/>
      <c r="D148" s="65">
        <f t="shared" si="61"/>
        <v>0</v>
      </c>
      <c r="E148" s="65">
        <f t="shared" si="62"/>
        <v>0</v>
      </c>
      <c r="F148" s="65">
        <f t="shared" si="63"/>
        <v>0</v>
      </c>
      <c r="G148" s="65"/>
      <c r="H148" s="65"/>
      <c r="I148" s="65"/>
      <c r="J148" s="65">
        <f t="shared" si="64"/>
        <v>0</v>
      </c>
      <c r="K148" s="65"/>
      <c r="L148" s="65"/>
      <c r="M148" s="65"/>
      <c r="N148" s="65"/>
      <c r="O148" s="65">
        <f t="shared" si="58"/>
        <v>0</v>
      </c>
      <c r="P148" s="65"/>
      <c r="Q148" s="65"/>
      <c r="R148" s="65"/>
      <c r="S148" s="65"/>
      <c r="T148" s="65">
        <f t="shared" si="59"/>
        <v>0</v>
      </c>
      <c r="U148" s="65">
        <f t="shared" si="65"/>
        <v>0</v>
      </c>
      <c r="V148" s="65">
        <f t="shared" si="66"/>
        <v>0</v>
      </c>
      <c r="W148" s="65"/>
      <c r="X148" s="73">
        <f t="shared" si="67"/>
        <v>0</v>
      </c>
    </row>
    <row r="149" spans="1:24">
      <c r="A149" s="70" t="s">
        <v>156</v>
      </c>
      <c r="B149" s="64">
        <v>5010205002</v>
      </c>
      <c r="C149" s="65"/>
      <c r="D149" s="65">
        <f t="shared" si="61"/>
        <v>0</v>
      </c>
      <c r="E149" s="65">
        <f t="shared" si="62"/>
        <v>0</v>
      </c>
      <c r="F149" s="65">
        <f t="shared" si="63"/>
        <v>0</v>
      </c>
      <c r="G149" s="65"/>
      <c r="H149" s="65"/>
      <c r="I149" s="65"/>
      <c r="J149" s="65">
        <f t="shared" si="64"/>
        <v>0</v>
      </c>
      <c r="K149" s="65"/>
      <c r="L149" s="65"/>
      <c r="M149" s="65"/>
      <c r="N149" s="65"/>
      <c r="O149" s="65">
        <f t="shared" si="58"/>
        <v>0</v>
      </c>
      <c r="P149" s="65"/>
      <c r="Q149" s="65"/>
      <c r="R149" s="65"/>
      <c r="S149" s="65"/>
      <c r="T149" s="65">
        <f t="shared" si="59"/>
        <v>0</v>
      </c>
      <c r="U149" s="65">
        <f t="shared" si="65"/>
        <v>0</v>
      </c>
      <c r="V149" s="65">
        <f t="shared" si="66"/>
        <v>0</v>
      </c>
      <c r="W149" s="65"/>
      <c r="X149" s="73">
        <f t="shared" si="67"/>
        <v>0</v>
      </c>
    </row>
    <row r="150" spans="1:24">
      <c r="A150" s="70" t="s">
        <v>157</v>
      </c>
      <c r="B150" s="64">
        <v>5010206003</v>
      </c>
      <c r="C150" s="65"/>
      <c r="D150" s="65">
        <f t="shared" si="61"/>
        <v>0</v>
      </c>
      <c r="E150" s="65">
        <f t="shared" si="62"/>
        <v>0</v>
      </c>
      <c r="F150" s="65">
        <f t="shared" si="63"/>
        <v>0</v>
      </c>
      <c r="G150" s="65"/>
      <c r="H150" s="65"/>
      <c r="I150" s="65"/>
      <c r="J150" s="65">
        <f t="shared" si="64"/>
        <v>0</v>
      </c>
      <c r="K150" s="65"/>
      <c r="L150" s="65"/>
      <c r="M150" s="65"/>
      <c r="N150" s="65"/>
      <c r="O150" s="65">
        <f t="shared" si="58"/>
        <v>0</v>
      </c>
      <c r="P150" s="65"/>
      <c r="Q150" s="65"/>
      <c r="R150" s="65"/>
      <c r="S150" s="65"/>
      <c r="T150" s="65">
        <f t="shared" si="59"/>
        <v>0</v>
      </c>
      <c r="U150" s="65">
        <f t="shared" si="65"/>
        <v>0</v>
      </c>
      <c r="V150" s="65">
        <f t="shared" si="66"/>
        <v>0</v>
      </c>
      <c r="W150" s="65"/>
      <c r="X150" s="73">
        <f t="shared" si="67"/>
        <v>0</v>
      </c>
    </row>
    <row r="151" spans="1:24">
      <c r="A151" s="70" t="s">
        <v>158</v>
      </c>
      <c r="B151" s="64">
        <v>5010210001</v>
      </c>
      <c r="C151" s="65"/>
      <c r="D151" s="65">
        <f t="shared" si="61"/>
        <v>0</v>
      </c>
      <c r="E151" s="65">
        <f t="shared" si="62"/>
        <v>0</v>
      </c>
      <c r="F151" s="65">
        <f t="shared" si="63"/>
        <v>0</v>
      </c>
      <c r="G151" s="65"/>
      <c r="H151" s="65"/>
      <c r="I151" s="65"/>
      <c r="J151" s="65">
        <f t="shared" si="64"/>
        <v>0</v>
      </c>
      <c r="K151" s="65"/>
      <c r="L151" s="65">
        <v>0</v>
      </c>
      <c r="M151" s="65"/>
      <c r="N151" s="65"/>
      <c r="O151" s="65">
        <f t="shared" si="58"/>
        <v>0</v>
      </c>
      <c r="P151" s="65"/>
      <c r="Q151" s="65"/>
      <c r="R151" s="65"/>
      <c r="S151" s="65"/>
      <c r="T151" s="65">
        <f t="shared" si="59"/>
        <v>0</v>
      </c>
      <c r="U151" s="65">
        <f t="shared" si="65"/>
        <v>0</v>
      </c>
      <c r="V151" s="65">
        <f t="shared" si="66"/>
        <v>0</v>
      </c>
      <c r="W151" s="65"/>
      <c r="X151" s="73">
        <f t="shared" si="67"/>
        <v>0</v>
      </c>
    </row>
    <row r="152" spans="1:24">
      <c r="A152" s="70" t="s">
        <v>227</v>
      </c>
      <c r="B152" s="79" t="s">
        <v>228</v>
      </c>
      <c r="C152" s="65"/>
      <c r="D152" s="65">
        <f>G152+H152+I152</f>
        <v>753207.37</v>
      </c>
      <c r="E152" s="65">
        <f>SUM(C152:D152)</f>
        <v>753207.37</v>
      </c>
      <c r="F152" s="65">
        <f>C152</f>
        <v>0</v>
      </c>
      <c r="G152" s="65"/>
      <c r="H152" s="65"/>
      <c r="I152" s="65">
        <v>753207.37</v>
      </c>
      <c r="J152" s="65">
        <f t="shared" si="64"/>
        <v>753207.37</v>
      </c>
      <c r="K152" s="65"/>
      <c r="L152" s="65"/>
      <c r="M152" s="65"/>
      <c r="N152" s="65">
        <v>744301.62</v>
      </c>
      <c r="O152" s="65">
        <f t="shared" si="58"/>
        <v>744301.62</v>
      </c>
      <c r="P152" s="65"/>
      <c r="Q152" s="65"/>
      <c r="R152" s="65"/>
      <c r="S152" s="65">
        <v>744301.62</v>
      </c>
      <c r="T152" s="65">
        <f t="shared" si="59"/>
        <v>744301.62</v>
      </c>
      <c r="U152" s="65">
        <f t="shared" si="65"/>
        <v>0</v>
      </c>
      <c r="V152" s="65">
        <f t="shared" si="66"/>
        <v>8905.75</v>
      </c>
      <c r="W152" s="65"/>
      <c r="X152" s="73">
        <f t="shared" si="67"/>
        <v>0</v>
      </c>
    </row>
    <row r="153" spans="1:24">
      <c r="A153" s="70" t="s">
        <v>160</v>
      </c>
      <c r="B153" s="64">
        <v>5010214001</v>
      </c>
      <c r="C153" s="65"/>
      <c r="D153" s="65">
        <f t="shared" si="61"/>
        <v>0</v>
      </c>
      <c r="E153" s="65">
        <f t="shared" si="62"/>
        <v>0</v>
      </c>
      <c r="F153" s="65">
        <f t="shared" si="63"/>
        <v>0</v>
      </c>
      <c r="G153" s="65"/>
      <c r="H153" s="65"/>
      <c r="I153" s="65"/>
      <c r="J153" s="65">
        <f t="shared" si="64"/>
        <v>0</v>
      </c>
      <c r="K153" s="65"/>
      <c r="L153" s="65">
        <v>0</v>
      </c>
      <c r="M153" s="65"/>
      <c r="N153" s="65"/>
      <c r="O153" s="65">
        <f t="shared" si="58"/>
        <v>0</v>
      </c>
      <c r="P153" s="65"/>
      <c r="Q153" s="65"/>
      <c r="R153" s="65"/>
      <c r="S153" s="65"/>
      <c r="T153" s="65">
        <f t="shared" si="59"/>
        <v>0</v>
      </c>
      <c r="U153" s="65">
        <f t="shared" si="65"/>
        <v>0</v>
      </c>
      <c r="V153" s="65">
        <f t="shared" si="66"/>
        <v>0</v>
      </c>
      <c r="W153" s="65"/>
      <c r="X153" s="73">
        <f t="shared" si="67"/>
        <v>0</v>
      </c>
    </row>
    <row r="154" spans="1:24">
      <c r="A154" s="70" t="s">
        <v>161</v>
      </c>
      <c r="B154" s="64">
        <v>5010215001</v>
      </c>
      <c r="C154" s="65"/>
      <c r="D154" s="65">
        <f t="shared" si="61"/>
        <v>0</v>
      </c>
      <c r="E154" s="65">
        <f t="shared" si="62"/>
        <v>0</v>
      </c>
      <c r="F154" s="65">
        <f t="shared" si="63"/>
        <v>0</v>
      </c>
      <c r="G154" s="65"/>
      <c r="H154" s="65"/>
      <c r="I154" s="65"/>
      <c r="J154" s="65">
        <f t="shared" si="64"/>
        <v>0</v>
      </c>
      <c r="K154" s="65"/>
      <c r="L154" s="65">
        <v>0</v>
      </c>
      <c r="M154" s="65"/>
      <c r="N154" s="65"/>
      <c r="O154" s="65">
        <f t="shared" si="58"/>
        <v>0</v>
      </c>
      <c r="P154" s="65"/>
      <c r="Q154" s="65"/>
      <c r="R154" s="65"/>
      <c r="S154" s="65"/>
      <c r="T154" s="65">
        <f t="shared" si="59"/>
        <v>0</v>
      </c>
      <c r="U154" s="65">
        <f t="shared" si="65"/>
        <v>0</v>
      </c>
      <c r="V154" s="65">
        <f t="shared" si="66"/>
        <v>0</v>
      </c>
      <c r="W154" s="65"/>
      <c r="X154" s="73">
        <f t="shared" si="67"/>
        <v>0</v>
      </c>
    </row>
    <row r="155" spans="1:24" s="51" customFormat="1">
      <c r="A155" s="74" t="s">
        <v>162</v>
      </c>
      <c r="B155" s="67">
        <v>5010299000</v>
      </c>
      <c r="C155" s="68">
        <f>SUM(C156:C160)</f>
        <v>0</v>
      </c>
      <c r="D155" s="68">
        <f t="shared" ref="D155:X155" si="68">SUM(D156:D160)</f>
        <v>1130019.02</v>
      </c>
      <c r="E155" s="68">
        <f t="shared" si="68"/>
        <v>1130019.02</v>
      </c>
      <c r="F155" s="68">
        <f t="shared" si="68"/>
        <v>0</v>
      </c>
      <c r="G155" s="68">
        <f t="shared" si="68"/>
        <v>0</v>
      </c>
      <c r="H155" s="68">
        <f t="shared" si="68"/>
        <v>0</v>
      </c>
      <c r="I155" s="68">
        <f t="shared" si="68"/>
        <v>1130019.02</v>
      </c>
      <c r="J155" s="68">
        <f t="shared" si="68"/>
        <v>1130019.02</v>
      </c>
      <c r="K155" s="68">
        <f t="shared" si="68"/>
        <v>0</v>
      </c>
      <c r="L155" s="68">
        <f t="shared" si="68"/>
        <v>0</v>
      </c>
      <c r="M155" s="68">
        <f t="shared" si="68"/>
        <v>1130019.02</v>
      </c>
      <c r="N155" s="68">
        <f t="shared" si="68"/>
        <v>0</v>
      </c>
      <c r="O155" s="68">
        <f t="shared" si="68"/>
        <v>1130019.02</v>
      </c>
      <c r="P155" s="68">
        <f t="shared" si="68"/>
        <v>0</v>
      </c>
      <c r="Q155" s="68">
        <f t="shared" si="68"/>
        <v>0</v>
      </c>
      <c r="R155" s="68">
        <f t="shared" si="68"/>
        <v>1130019.02</v>
      </c>
      <c r="S155" s="68">
        <f t="shared" si="68"/>
        <v>0</v>
      </c>
      <c r="T155" s="68">
        <f t="shared" si="68"/>
        <v>1130019.02</v>
      </c>
      <c r="U155" s="68">
        <f t="shared" si="68"/>
        <v>0</v>
      </c>
      <c r="V155" s="68">
        <f t="shared" si="68"/>
        <v>0</v>
      </c>
      <c r="W155" s="68">
        <f t="shared" si="68"/>
        <v>0</v>
      </c>
      <c r="X155" s="68">
        <f t="shared" si="68"/>
        <v>0</v>
      </c>
    </row>
    <row r="156" spans="1:24">
      <c r="A156" s="70" t="s">
        <v>163</v>
      </c>
      <c r="B156" s="64">
        <v>5010299011</v>
      </c>
      <c r="C156" s="65"/>
      <c r="D156" s="65">
        <f>G156+H156+I156</f>
        <v>0</v>
      </c>
      <c r="E156" s="65">
        <f>SUM(C156:D156)</f>
        <v>0</v>
      </c>
      <c r="F156" s="65">
        <f>C156</f>
        <v>0</v>
      </c>
      <c r="G156" s="65"/>
      <c r="H156" s="65"/>
      <c r="I156" s="65"/>
      <c r="J156" s="65">
        <f>SUM(F156:I156)</f>
        <v>0</v>
      </c>
      <c r="K156" s="65"/>
      <c r="L156" s="65"/>
      <c r="M156" s="65"/>
      <c r="N156" s="65"/>
      <c r="O156" s="65">
        <f>SUM(K156:N156)</f>
        <v>0</v>
      </c>
      <c r="P156" s="65"/>
      <c r="Q156" s="65"/>
      <c r="R156" s="65"/>
      <c r="S156" s="65"/>
      <c r="T156" s="65">
        <f>SUM(P156:S156)</f>
        <v>0</v>
      </c>
      <c r="U156" s="65">
        <f>E156-J156</f>
        <v>0</v>
      </c>
      <c r="V156" s="65">
        <f>J156-O156</f>
        <v>0</v>
      </c>
      <c r="W156" s="65"/>
      <c r="X156" s="73">
        <f>O156-T156-W156</f>
        <v>0</v>
      </c>
    </row>
    <row r="157" spans="1:24">
      <c r="A157" s="70" t="s">
        <v>164</v>
      </c>
      <c r="B157" s="64">
        <v>5010299012</v>
      </c>
      <c r="C157" s="65"/>
      <c r="D157" s="65">
        <f>G157+H157+I157</f>
        <v>0</v>
      </c>
      <c r="E157" s="65">
        <f>SUM(C157:D157)</f>
        <v>0</v>
      </c>
      <c r="F157" s="65">
        <f>C157</f>
        <v>0</v>
      </c>
      <c r="G157" s="65"/>
      <c r="H157" s="65"/>
      <c r="I157" s="65"/>
      <c r="J157" s="65">
        <f>SUM(F157:I157)</f>
        <v>0</v>
      </c>
      <c r="K157" s="65"/>
      <c r="L157" s="65"/>
      <c r="M157" s="65"/>
      <c r="N157" s="65"/>
      <c r="O157" s="65">
        <f>SUM(K157:N157)</f>
        <v>0</v>
      </c>
      <c r="P157" s="65"/>
      <c r="Q157" s="65"/>
      <c r="R157" s="65"/>
      <c r="S157" s="65"/>
      <c r="T157" s="65">
        <f>SUM(P157:S157)</f>
        <v>0</v>
      </c>
      <c r="U157" s="65">
        <f>E157-J157</f>
        <v>0</v>
      </c>
      <c r="V157" s="65">
        <f>J157-O157</f>
        <v>0</v>
      </c>
      <c r="W157" s="65"/>
      <c r="X157" s="73">
        <f>O157-T157-W157</f>
        <v>0</v>
      </c>
    </row>
    <row r="158" spans="1:24">
      <c r="A158" s="70" t="s">
        <v>165</v>
      </c>
      <c r="B158" s="64">
        <v>5010299014</v>
      </c>
      <c r="C158" s="65"/>
      <c r="D158" s="65">
        <f>G158+H158+I158</f>
        <v>1130019.02</v>
      </c>
      <c r="E158" s="65">
        <f>SUM(C158:D158)</f>
        <v>1130019.02</v>
      </c>
      <c r="F158" s="65"/>
      <c r="G158" s="65"/>
      <c r="H158" s="65"/>
      <c r="I158" s="65">
        <v>1130019.02</v>
      </c>
      <c r="J158" s="65">
        <f>SUM(F158:I158)</f>
        <v>1130019.02</v>
      </c>
      <c r="K158" s="65"/>
      <c r="L158" s="65"/>
      <c r="M158" s="71">
        <v>1130019.02</v>
      </c>
      <c r="N158" s="71"/>
      <c r="O158" s="71">
        <f>SUM(K158:N158)</f>
        <v>1130019.02</v>
      </c>
      <c r="P158" s="71"/>
      <c r="Q158" s="71"/>
      <c r="R158" s="71">
        <v>1130019.02</v>
      </c>
      <c r="S158" s="65"/>
      <c r="T158" s="65">
        <f>SUM(P158:S158)</f>
        <v>1130019.02</v>
      </c>
      <c r="U158" s="65">
        <f>E158-J158</f>
        <v>0</v>
      </c>
      <c r="V158" s="65">
        <f>J158-O158</f>
        <v>0</v>
      </c>
      <c r="W158" s="65"/>
      <c r="X158" s="73">
        <f>O158-T158-W158</f>
        <v>0</v>
      </c>
    </row>
    <row r="159" spans="1:24">
      <c r="A159" s="70" t="s">
        <v>166</v>
      </c>
      <c r="B159" s="64">
        <v>5010299036</v>
      </c>
      <c r="C159" s="65"/>
      <c r="D159" s="65">
        <f>G159+H159+I159</f>
        <v>0</v>
      </c>
      <c r="E159" s="65">
        <f>SUM(C159:D159)</f>
        <v>0</v>
      </c>
      <c r="F159" s="65">
        <f>C159</f>
        <v>0</v>
      </c>
      <c r="G159" s="65"/>
      <c r="H159" s="65"/>
      <c r="I159" s="65"/>
      <c r="J159" s="65">
        <f>SUM(F159:I159)</f>
        <v>0</v>
      </c>
      <c r="K159" s="65"/>
      <c r="L159" s="65"/>
      <c r="M159" s="65"/>
      <c r="N159" s="65"/>
      <c r="O159" s="65">
        <f>SUM(K159:N159)</f>
        <v>0</v>
      </c>
      <c r="P159" s="65"/>
      <c r="Q159" s="65"/>
      <c r="R159" s="65"/>
      <c r="S159" s="65"/>
      <c r="T159" s="65">
        <f>SUM(P159:S159)</f>
        <v>0</v>
      </c>
      <c r="U159" s="65">
        <f>E159-J159</f>
        <v>0</v>
      </c>
      <c r="V159" s="65">
        <f>J159-O159</f>
        <v>0</v>
      </c>
      <c r="W159" s="65"/>
      <c r="X159" s="73">
        <f>O159-T159-W159</f>
        <v>0</v>
      </c>
    </row>
    <row r="160" spans="1:24">
      <c r="A160" s="70" t="s">
        <v>167</v>
      </c>
      <c r="B160" s="64">
        <v>5010299038</v>
      </c>
      <c r="C160" s="65"/>
      <c r="D160" s="65">
        <f>G160+H160+I160</f>
        <v>0</v>
      </c>
      <c r="E160" s="65">
        <f>SUM(C160:D160)</f>
        <v>0</v>
      </c>
      <c r="F160" s="65">
        <f>C160</f>
        <v>0</v>
      </c>
      <c r="G160" s="65"/>
      <c r="H160" s="65"/>
      <c r="I160" s="65"/>
      <c r="J160" s="65">
        <f>SUM(F160:I160)</f>
        <v>0</v>
      </c>
      <c r="K160" s="65"/>
      <c r="L160" s="65"/>
      <c r="M160" s="65"/>
      <c r="N160" s="65"/>
      <c r="O160" s="65">
        <f>SUM(K160:N160)</f>
        <v>0</v>
      </c>
      <c r="P160" s="65"/>
      <c r="Q160" s="65"/>
      <c r="R160" s="65"/>
      <c r="S160" s="65"/>
      <c r="T160" s="65">
        <f>SUM(P160:S160)</f>
        <v>0</v>
      </c>
      <c r="U160" s="65">
        <f>E160-J160</f>
        <v>0</v>
      </c>
      <c r="V160" s="65">
        <f>J160-O160</f>
        <v>0</v>
      </c>
      <c r="W160" s="65"/>
      <c r="X160" s="73">
        <f>O160-T160-W160</f>
        <v>0</v>
      </c>
    </row>
    <row r="161" spans="1:25" s="51" customFormat="1">
      <c r="A161" s="77" t="s">
        <v>168</v>
      </c>
      <c r="B161" s="67">
        <v>5010300000</v>
      </c>
      <c r="C161" s="68">
        <f>SUM(C162:C164)</f>
        <v>0</v>
      </c>
      <c r="D161" s="68">
        <f t="shared" ref="D161:X161" si="69">SUM(D162:D164)</f>
        <v>0</v>
      </c>
      <c r="E161" s="68">
        <f t="shared" si="69"/>
        <v>0</v>
      </c>
      <c r="F161" s="68">
        <f t="shared" si="69"/>
        <v>0</v>
      </c>
      <c r="G161" s="68">
        <f t="shared" si="69"/>
        <v>0</v>
      </c>
      <c r="H161" s="68">
        <f t="shared" si="69"/>
        <v>0</v>
      </c>
      <c r="I161" s="68">
        <f t="shared" si="69"/>
        <v>0</v>
      </c>
      <c r="J161" s="68">
        <f t="shared" si="69"/>
        <v>0</v>
      </c>
      <c r="K161" s="68">
        <f t="shared" si="69"/>
        <v>0</v>
      </c>
      <c r="L161" s="68">
        <f t="shared" si="69"/>
        <v>0</v>
      </c>
      <c r="M161" s="68">
        <f t="shared" si="69"/>
        <v>0</v>
      </c>
      <c r="N161" s="68">
        <f t="shared" si="69"/>
        <v>0</v>
      </c>
      <c r="O161" s="68">
        <f t="shared" si="69"/>
        <v>0</v>
      </c>
      <c r="P161" s="68">
        <f t="shared" si="69"/>
        <v>0</v>
      </c>
      <c r="Q161" s="68">
        <f t="shared" si="69"/>
        <v>0</v>
      </c>
      <c r="R161" s="68">
        <f t="shared" si="69"/>
        <v>0</v>
      </c>
      <c r="S161" s="68">
        <f t="shared" si="69"/>
        <v>0</v>
      </c>
      <c r="T161" s="68">
        <f t="shared" si="69"/>
        <v>0</v>
      </c>
      <c r="U161" s="68">
        <f t="shared" si="69"/>
        <v>0</v>
      </c>
      <c r="V161" s="68">
        <f t="shared" si="69"/>
        <v>0</v>
      </c>
      <c r="W161" s="68">
        <f t="shared" si="69"/>
        <v>0</v>
      </c>
      <c r="X161" s="68">
        <f t="shared" si="69"/>
        <v>0</v>
      </c>
    </row>
    <row r="162" spans="1:25">
      <c r="A162" s="70" t="s">
        <v>169</v>
      </c>
      <c r="B162" s="64">
        <v>5010302001</v>
      </c>
      <c r="C162" s="65"/>
      <c r="D162" s="65">
        <f>G162+H162+I162</f>
        <v>0</v>
      </c>
      <c r="E162" s="65">
        <f>SUM(C162:D162)</f>
        <v>0</v>
      </c>
      <c r="F162" s="65">
        <f>C162</f>
        <v>0</v>
      </c>
      <c r="G162" s="65"/>
      <c r="H162" s="65"/>
      <c r="I162" s="65"/>
      <c r="J162" s="65">
        <f>SUM(F162:I162)</f>
        <v>0</v>
      </c>
      <c r="K162" s="65"/>
      <c r="L162" s="65"/>
      <c r="M162" s="65"/>
      <c r="N162" s="65"/>
      <c r="O162" s="65">
        <f>SUM(K162:N162)</f>
        <v>0</v>
      </c>
      <c r="P162" s="65"/>
      <c r="Q162" s="65"/>
      <c r="R162" s="65"/>
      <c r="S162" s="65"/>
      <c r="T162" s="65">
        <f>SUM(P162:S162)</f>
        <v>0</v>
      </c>
      <c r="U162" s="65">
        <f>E162-J162</f>
        <v>0</v>
      </c>
      <c r="V162" s="65">
        <f>J162-O162</f>
        <v>0</v>
      </c>
      <c r="W162" s="65"/>
      <c r="X162" s="73">
        <f>O162-T162-W162</f>
        <v>0</v>
      </c>
    </row>
    <row r="163" spans="1:25">
      <c r="A163" s="70" t="s">
        <v>170</v>
      </c>
      <c r="B163" s="64">
        <v>5010303001</v>
      </c>
      <c r="C163" s="65"/>
      <c r="D163" s="65">
        <f>G163+H163+I163</f>
        <v>0</v>
      </c>
      <c r="E163" s="65">
        <f>SUM(C163:D163)</f>
        <v>0</v>
      </c>
      <c r="F163" s="65">
        <f>C163</f>
        <v>0</v>
      </c>
      <c r="G163" s="65"/>
      <c r="H163" s="65"/>
      <c r="I163" s="65"/>
      <c r="J163" s="65">
        <f>SUM(F163:I163)</f>
        <v>0</v>
      </c>
      <c r="K163" s="65"/>
      <c r="L163" s="65"/>
      <c r="M163" s="65"/>
      <c r="N163" s="65"/>
      <c r="O163" s="65">
        <f>SUM(K163:N163)</f>
        <v>0</v>
      </c>
      <c r="P163" s="65"/>
      <c r="Q163" s="65"/>
      <c r="R163" s="65"/>
      <c r="S163" s="65"/>
      <c r="T163" s="65">
        <f>SUM(P163:S163)</f>
        <v>0</v>
      </c>
      <c r="U163" s="65">
        <f>E163-J163</f>
        <v>0</v>
      </c>
      <c r="V163" s="65">
        <f>J163-O163</f>
        <v>0</v>
      </c>
      <c r="W163" s="65"/>
      <c r="X163" s="73">
        <f>O163-T163-W163</f>
        <v>0</v>
      </c>
    </row>
    <row r="164" spans="1:25">
      <c r="A164" s="70" t="s">
        <v>171</v>
      </c>
      <c r="B164" s="64">
        <v>5010304001</v>
      </c>
      <c r="C164" s="65"/>
      <c r="D164" s="65">
        <f>G164+H164+I164</f>
        <v>0</v>
      </c>
      <c r="E164" s="65">
        <f>SUM(C164:D164)</f>
        <v>0</v>
      </c>
      <c r="F164" s="65">
        <f>C164</f>
        <v>0</v>
      </c>
      <c r="G164" s="65"/>
      <c r="H164" s="65"/>
      <c r="I164" s="65"/>
      <c r="J164" s="65">
        <f>SUM(F164:I164)</f>
        <v>0</v>
      </c>
      <c r="K164" s="65"/>
      <c r="L164" s="65"/>
      <c r="M164" s="65"/>
      <c r="N164" s="65"/>
      <c r="O164" s="65">
        <f>SUM(K164:N164)</f>
        <v>0</v>
      </c>
      <c r="P164" s="65"/>
      <c r="Q164" s="65"/>
      <c r="R164" s="65"/>
      <c r="S164" s="65"/>
      <c r="T164" s="65">
        <f>SUM(P164:S164)</f>
        <v>0</v>
      </c>
      <c r="U164" s="65">
        <f>E164-J164</f>
        <v>0</v>
      </c>
      <c r="V164" s="65">
        <f>J164-O164</f>
        <v>0</v>
      </c>
      <c r="W164" s="65"/>
      <c r="X164" s="73">
        <f>O164-T164-W164</f>
        <v>0</v>
      </c>
    </row>
    <row r="165" spans="1:25" s="51" customFormat="1">
      <c r="A165" s="66" t="s">
        <v>172</v>
      </c>
      <c r="B165" s="67">
        <v>5010400000</v>
      </c>
      <c r="C165" s="68">
        <f t="shared" ref="C165:X165" si="70">SUM(C166:C169)</f>
        <v>0</v>
      </c>
      <c r="D165" s="68">
        <f t="shared" si="70"/>
        <v>350000</v>
      </c>
      <c r="E165" s="68">
        <f t="shared" si="70"/>
        <v>350000</v>
      </c>
      <c r="F165" s="68">
        <f t="shared" si="70"/>
        <v>0</v>
      </c>
      <c r="G165" s="68">
        <f t="shared" si="70"/>
        <v>0</v>
      </c>
      <c r="H165" s="68">
        <f t="shared" si="70"/>
        <v>0</v>
      </c>
      <c r="I165" s="68">
        <f t="shared" si="70"/>
        <v>350000</v>
      </c>
      <c r="J165" s="68">
        <f t="shared" si="70"/>
        <v>350000</v>
      </c>
      <c r="K165" s="68">
        <f t="shared" si="70"/>
        <v>0</v>
      </c>
      <c r="L165" s="68">
        <f t="shared" si="70"/>
        <v>0</v>
      </c>
      <c r="M165" s="68">
        <f t="shared" si="70"/>
        <v>0</v>
      </c>
      <c r="N165" s="68">
        <f t="shared" si="70"/>
        <v>350000</v>
      </c>
      <c r="O165" s="68">
        <f t="shared" si="70"/>
        <v>350000</v>
      </c>
      <c r="P165" s="68">
        <f t="shared" si="70"/>
        <v>0</v>
      </c>
      <c r="Q165" s="68">
        <f t="shared" si="70"/>
        <v>0</v>
      </c>
      <c r="R165" s="68">
        <f t="shared" si="70"/>
        <v>0</v>
      </c>
      <c r="S165" s="68">
        <f t="shared" si="70"/>
        <v>350000</v>
      </c>
      <c r="T165" s="68">
        <f t="shared" si="70"/>
        <v>350000</v>
      </c>
      <c r="U165" s="68">
        <f t="shared" si="70"/>
        <v>0</v>
      </c>
      <c r="V165" s="68">
        <f t="shared" si="70"/>
        <v>0</v>
      </c>
      <c r="W165" s="68">
        <f t="shared" si="70"/>
        <v>0</v>
      </c>
      <c r="X165" s="68">
        <f t="shared" si="70"/>
        <v>0</v>
      </c>
    </row>
    <row r="166" spans="1:25">
      <c r="A166" s="70" t="s">
        <v>173</v>
      </c>
      <c r="B166" s="64">
        <v>5010403001</v>
      </c>
      <c r="C166" s="65"/>
      <c r="D166" s="65">
        <f>G166+H166+I166</f>
        <v>0</v>
      </c>
      <c r="E166" s="65">
        <f>SUM(C166:D166)</f>
        <v>0</v>
      </c>
      <c r="F166" s="65"/>
      <c r="G166" s="65"/>
      <c r="H166" s="65"/>
      <c r="I166" s="65"/>
      <c r="J166" s="65">
        <f>SUM(F166:I166)</f>
        <v>0</v>
      </c>
      <c r="K166" s="65"/>
      <c r="L166" s="65"/>
      <c r="M166" s="65"/>
      <c r="N166" s="65"/>
      <c r="O166" s="65">
        <f>SUM(K166:N166)</f>
        <v>0</v>
      </c>
      <c r="P166" s="65"/>
      <c r="Q166" s="65"/>
      <c r="R166" s="65"/>
      <c r="S166" s="65"/>
      <c r="T166" s="65">
        <f>SUM(P166:S166)</f>
        <v>0</v>
      </c>
      <c r="U166" s="65">
        <f>E166-J166</f>
        <v>0</v>
      </c>
      <c r="V166" s="65">
        <f>J166-O166</f>
        <v>0</v>
      </c>
      <c r="W166" s="65"/>
      <c r="X166" s="73">
        <f>O166-T166-W166</f>
        <v>0</v>
      </c>
    </row>
    <row r="167" spans="1:25">
      <c r="A167" s="70" t="s">
        <v>174</v>
      </c>
      <c r="B167" s="64" t="s">
        <v>175</v>
      </c>
      <c r="C167" s="65"/>
      <c r="D167" s="65">
        <f>G167+H167+I167</f>
        <v>0</v>
      </c>
      <c r="E167" s="65">
        <f>SUM(C167:D167)</f>
        <v>0</v>
      </c>
      <c r="F167" s="65">
        <f>C167</f>
        <v>0</v>
      </c>
      <c r="G167" s="65"/>
      <c r="H167" s="65"/>
      <c r="I167" s="65"/>
      <c r="J167" s="65">
        <f>SUM(F167:I167)</f>
        <v>0</v>
      </c>
      <c r="K167" s="65"/>
      <c r="L167" s="65"/>
      <c r="M167" s="65"/>
      <c r="N167" s="65"/>
      <c r="O167" s="65">
        <f>SUM(K167:N167)</f>
        <v>0</v>
      </c>
      <c r="P167" s="65"/>
      <c r="Q167" s="65"/>
      <c r="R167" s="65"/>
      <c r="S167" s="65"/>
      <c r="T167" s="65">
        <f>SUM(P167:S167)</f>
        <v>0</v>
      </c>
      <c r="U167" s="65">
        <f>E167-J167</f>
        <v>0</v>
      </c>
      <c r="V167" s="65">
        <f>J167-O167</f>
        <v>0</v>
      </c>
      <c r="W167" s="65"/>
      <c r="X167" s="73">
        <f>O167-T167-W167</f>
        <v>0</v>
      </c>
    </row>
    <row r="168" spans="1:25">
      <c r="A168" s="70" t="s">
        <v>176</v>
      </c>
      <c r="B168" s="64">
        <v>5010499010</v>
      </c>
      <c r="C168" s="65"/>
      <c r="D168" s="65">
        <f>G168+H168+I168</f>
        <v>0</v>
      </c>
      <c r="E168" s="65">
        <f>SUM(C168:D168)</f>
        <v>0</v>
      </c>
      <c r="F168" s="65">
        <f>C168</f>
        <v>0</v>
      </c>
      <c r="G168" s="65"/>
      <c r="H168" s="65"/>
      <c r="I168" s="65"/>
      <c r="J168" s="65">
        <f>SUM(F168:I168)</f>
        <v>0</v>
      </c>
      <c r="K168" s="65"/>
      <c r="L168" s="65"/>
      <c r="M168" s="65"/>
      <c r="N168" s="65"/>
      <c r="O168" s="65">
        <f>SUM(K168:N168)</f>
        <v>0</v>
      </c>
      <c r="P168" s="65"/>
      <c r="Q168" s="65"/>
      <c r="R168" s="65"/>
      <c r="S168" s="65"/>
      <c r="T168" s="65">
        <f>SUM(P168:S168)</f>
        <v>0</v>
      </c>
      <c r="U168" s="65">
        <f>E168-J168</f>
        <v>0</v>
      </c>
      <c r="V168" s="65">
        <f>J168-O168</f>
        <v>0</v>
      </c>
      <c r="W168" s="65"/>
      <c r="X168" s="73">
        <f>O168-T168-W168</f>
        <v>0</v>
      </c>
    </row>
    <row r="169" spans="1:25">
      <c r="A169" s="70" t="s">
        <v>229</v>
      </c>
      <c r="B169" s="64">
        <v>5010499099</v>
      </c>
      <c r="C169" s="65"/>
      <c r="D169" s="65">
        <f>G169+H169+I169</f>
        <v>350000</v>
      </c>
      <c r="E169" s="65">
        <f>SUM(C169:D169)</f>
        <v>350000</v>
      </c>
      <c r="F169" s="65">
        <f>C169</f>
        <v>0</v>
      </c>
      <c r="G169" s="65"/>
      <c r="H169" s="65"/>
      <c r="I169" s="65">
        <v>350000</v>
      </c>
      <c r="J169" s="65">
        <f>SUM(F169:I169)</f>
        <v>350000</v>
      </c>
      <c r="K169" s="65"/>
      <c r="L169" s="65"/>
      <c r="M169" s="65"/>
      <c r="N169" s="65">
        <v>350000</v>
      </c>
      <c r="O169" s="65">
        <f>SUM(K169:N169)</f>
        <v>350000</v>
      </c>
      <c r="P169" s="65"/>
      <c r="Q169" s="65"/>
      <c r="R169" s="65"/>
      <c r="S169" s="65">
        <v>350000</v>
      </c>
      <c r="T169" s="65">
        <f>SUM(P169:S169)</f>
        <v>350000</v>
      </c>
      <c r="U169" s="65">
        <f>E169-J169</f>
        <v>0</v>
      </c>
      <c r="V169" s="65">
        <f>J169-O169</f>
        <v>0</v>
      </c>
      <c r="W169" s="65"/>
      <c r="X169" s="73">
        <f>O169-T169-W169</f>
        <v>0</v>
      </c>
    </row>
    <row r="170" spans="1:25" s="51" customFormat="1">
      <c r="A170" s="80" t="s">
        <v>230</v>
      </c>
      <c r="B170" s="81"/>
      <c r="C170" s="82">
        <f t="shared" ref="C170:X170" si="71">C137+C135+C15</f>
        <v>52158000</v>
      </c>
      <c r="D170" s="82">
        <f t="shared" si="71"/>
        <v>5469809.8499999996</v>
      </c>
      <c r="E170" s="82">
        <f t="shared" si="71"/>
        <v>57627809.850000009</v>
      </c>
      <c r="F170" s="82">
        <f t="shared" si="71"/>
        <v>52158000</v>
      </c>
      <c r="G170" s="82">
        <f t="shared" si="71"/>
        <v>-2.3283064365386963E-10</v>
      </c>
      <c r="H170" s="82">
        <f t="shared" si="71"/>
        <v>-426402.07999999996</v>
      </c>
      <c r="I170" s="82">
        <f t="shared" si="71"/>
        <v>5896211.9299999997</v>
      </c>
      <c r="J170" s="82">
        <f t="shared" si="71"/>
        <v>57627809.850000009</v>
      </c>
      <c r="K170" s="82">
        <f t="shared" si="71"/>
        <v>11698342.52</v>
      </c>
      <c r="L170" s="82">
        <f t="shared" si="71"/>
        <v>16759175.91</v>
      </c>
      <c r="M170" s="82">
        <f t="shared" si="71"/>
        <v>13824827.870000001</v>
      </c>
      <c r="N170" s="82">
        <f t="shared" si="71"/>
        <v>15227897.52</v>
      </c>
      <c r="O170" s="82">
        <f t="shared" si="71"/>
        <v>57510243.820000008</v>
      </c>
      <c r="P170" s="82">
        <f t="shared" si="71"/>
        <v>10723932.779999999</v>
      </c>
      <c r="Q170" s="82">
        <f t="shared" si="71"/>
        <v>16409475.029999999</v>
      </c>
      <c r="R170" s="82">
        <f t="shared" si="71"/>
        <v>14072405.170000002</v>
      </c>
      <c r="S170" s="82">
        <f t="shared" si="71"/>
        <v>16157185.950000001</v>
      </c>
      <c r="T170" s="82">
        <f t="shared" si="71"/>
        <v>57362998.930000007</v>
      </c>
      <c r="U170" s="82">
        <f t="shared" si="71"/>
        <v>0</v>
      </c>
      <c r="V170" s="82">
        <f t="shared" si="71"/>
        <v>117566.0299999984</v>
      </c>
      <c r="W170" s="82">
        <f t="shared" si="71"/>
        <v>147244.89000000001</v>
      </c>
      <c r="X170" s="82">
        <f t="shared" si="71"/>
        <v>7.5669959187507629E-10</v>
      </c>
      <c r="Y170" s="83"/>
    </row>
    <row r="171" spans="1:25">
      <c r="A171" s="62" t="s">
        <v>231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6"/>
    </row>
    <row r="172" spans="1:25"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6"/>
      <c r="X172" s="86"/>
    </row>
    <row r="173" spans="1:25" ht="15.75">
      <c r="A173" s="87" t="s">
        <v>232</v>
      </c>
      <c r="B173" s="88"/>
      <c r="C173" s="87"/>
      <c r="D173" s="89"/>
      <c r="E173" s="87" t="s">
        <v>232</v>
      </c>
      <c r="F173" s="87"/>
      <c r="G173" s="87"/>
      <c r="H173" s="87"/>
      <c r="I173" s="90"/>
      <c r="J173" s="87"/>
      <c r="K173" s="87"/>
      <c r="L173" s="87"/>
      <c r="M173" s="91" t="s">
        <v>233</v>
      </c>
      <c r="N173" s="87"/>
      <c r="O173" s="87"/>
      <c r="P173" s="87"/>
      <c r="Q173" s="87"/>
      <c r="R173" s="87"/>
      <c r="S173" s="87"/>
      <c r="T173" s="87"/>
      <c r="U173" s="87" t="s">
        <v>234</v>
      </c>
      <c r="V173" s="87"/>
      <c r="W173" s="87"/>
      <c r="X173" s="87"/>
    </row>
    <row r="174" spans="1:25" ht="15">
      <c r="A174" s="87"/>
      <c r="B174" s="8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5" ht="15">
      <c r="A175" s="87"/>
      <c r="B175" s="8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5" ht="15">
      <c r="A176" s="87"/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ht="15.75">
      <c r="A177" s="89" t="s">
        <v>240</v>
      </c>
      <c r="B177" s="88"/>
      <c r="C177" s="87"/>
      <c r="D177" s="87"/>
      <c r="E177" s="89" t="s">
        <v>242</v>
      </c>
      <c r="F177" s="87"/>
      <c r="G177" s="87"/>
      <c r="H177" s="87"/>
      <c r="I177" s="89"/>
      <c r="J177" s="87"/>
      <c r="K177" s="87"/>
      <c r="L177" s="87"/>
      <c r="M177" s="89" t="s">
        <v>243</v>
      </c>
      <c r="N177" s="87"/>
      <c r="O177" s="87"/>
      <c r="P177" s="87"/>
      <c r="Q177" s="87"/>
      <c r="R177" s="87"/>
      <c r="S177" s="87"/>
      <c r="T177" s="87"/>
      <c r="U177" s="89" t="s">
        <v>245</v>
      </c>
      <c r="V177" s="87"/>
      <c r="W177" s="87"/>
      <c r="X177" s="87"/>
    </row>
    <row r="178" spans="1:24" ht="15">
      <c r="A178" s="87" t="s">
        <v>235</v>
      </c>
      <c r="B178" s="88"/>
      <c r="C178" s="87"/>
      <c r="D178" s="87"/>
      <c r="E178" s="87" t="s">
        <v>241</v>
      </c>
      <c r="F178" s="87"/>
      <c r="G178" s="87"/>
      <c r="H178" s="87"/>
      <c r="I178" s="87"/>
      <c r="J178" s="87"/>
      <c r="K178" s="87"/>
      <c r="L178" s="87"/>
      <c r="M178" s="87" t="s">
        <v>244</v>
      </c>
      <c r="N178" s="87"/>
      <c r="O178" s="87"/>
      <c r="P178" s="87"/>
      <c r="Q178" s="87"/>
      <c r="R178" s="87"/>
      <c r="S178" s="87"/>
      <c r="T178" s="87"/>
      <c r="U178" s="87" t="s">
        <v>246</v>
      </c>
      <c r="V178" s="87"/>
      <c r="W178" s="87"/>
      <c r="X178" s="87"/>
    </row>
    <row r="179" spans="1:24" ht="15">
      <c r="U179" s="87" t="s">
        <v>247</v>
      </c>
    </row>
    <row r="180" spans="1:24" s="93" customFormat="1" ht="15">
      <c r="A180" s="92" t="s">
        <v>236</v>
      </c>
    </row>
    <row r="182" spans="1:24"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</row>
  </sheetData>
  <mergeCells count="29">
    <mergeCell ref="P12:T12"/>
    <mergeCell ref="U12:X12"/>
    <mergeCell ref="W13:X13"/>
    <mergeCell ref="F13:F14"/>
    <mergeCell ref="G13:G14"/>
    <mergeCell ref="R13:R14"/>
    <mergeCell ref="S13:S14"/>
    <mergeCell ref="T13:T14"/>
    <mergeCell ref="U13:U14"/>
    <mergeCell ref="V13:V14"/>
    <mergeCell ref="O13:O14"/>
    <mergeCell ref="P13:P14"/>
    <mergeCell ref="Q13:Q14"/>
    <mergeCell ref="I3:N3"/>
    <mergeCell ref="A12:A14"/>
    <mergeCell ref="B12:B14"/>
    <mergeCell ref="C12:E12"/>
    <mergeCell ref="F12:J12"/>
    <mergeCell ref="K12:O12"/>
    <mergeCell ref="K13:K14"/>
    <mergeCell ref="L13:L14"/>
    <mergeCell ref="M13:M14"/>
    <mergeCell ref="N13:N14"/>
    <mergeCell ref="H13:H14"/>
    <mergeCell ref="I13:I14"/>
    <mergeCell ref="J13:J14"/>
    <mergeCell ref="C13:C14"/>
    <mergeCell ref="D13:D14"/>
    <mergeCell ref="E13:E14"/>
  </mergeCells>
  <pageMargins left="0" right="0" top="0.5" bottom="0.5" header="0.5" footer="0.5"/>
  <pageSetup paperSize="512" scale="57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A1:Y126"/>
  <sheetViews>
    <sheetView tabSelected="1" zoomScaleNormal="100" workbookViewId="0">
      <pane xSplit="2" ySplit="15" topLeftCell="C16" activePane="bottomRight" state="frozen"/>
      <selection activeCell="E203" sqref="E203"/>
      <selection pane="topRight" activeCell="E203" sqref="E203"/>
      <selection pane="bottomLeft" activeCell="E203" sqref="E203"/>
      <selection pane="bottomRight" activeCell="E125" sqref="E125"/>
    </sheetView>
  </sheetViews>
  <sheetFormatPr defaultRowHeight="12"/>
  <cols>
    <col min="1" max="1" width="41" style="62" customWidth="1"/>
    <col min="2" max="2" width="11.140625" style="84" customWidth="1"/>
    <col min="3" max="3" width="15.28515625" style="62" customWidth="1"/>
    <col min="4" max="4" width="13.7109375" style="62" customWidth="1"/>
    <col min="5" max="5" width="16" style="62" customWidth="1"/>
    <col min="6" max="6" width="14.28515625" style="62" customWidth="1"/>
    <col min="7" max="7" width="14.42578125" style="62" customWidth="1"/>
    <col min="8" max="8" width="13.28515625" style="62" customWidth="1"/>
    <col min="9" max="9" width="14.42578125" style="62" customWidth="1"/>
    <col min="10" max="10" width="16.28515625" style="62" customWidth="1"/>
    <col min="11" max="11" width="14.5703125" style="62" customWidth="1"/>
    <col min="12" max="12" width="16.28515625" style="62" customWidth="1"/>
    <col min="13" max="13" width="14.5703125" style="62" customWidth="1"/>
    <col min="14" max="14" width="14.28515625" style="62" customWidth="1"/>
    <col min="15" max="15" width="15.5703125" style="62" customWidth="1"/>
    <col min="16" max="16" width="16.5703125" style="62" customWidth="1"/>
    <col min="17" max="17" width="14.42578125" style="62" customWidth="1"/>
    <col min="18" max="18" width="13" style="62" customWidth="1"/>
    <col min="19" max="19" width="14.28515625" style="62" customWidth="1"/>
    <col min="20" max="20" width="14.7109375" style="62" customWidth="1"/>
    <col min="21" max="21" width="15.140625" style="62" customWidth="1"/>
    <col min="22" max="22" width="16.28515625" style="62" customWidth="1"/>
    <col min="23" max="23" width="12.28515625" style="62" customWidth="1"/>
    <col min="24" max="24" width="13.7109375" style="62" customWidth="1"/>
    <col min="25" max="25" width="11.7109375" style="62" bestFit="1" customWidth="1"/>
    <col min="26" max="16384" width="9.140625" style="62"/>
  </cols>
  <sheetData>
    <row r="1" spans="1:24" s="51" customFormat="1" ht="12.75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50" t="s">
        <v>120</v>
      </c>
    </row>
    <row r="2" spans="1:24" s="51" customFormat="1" ht="12.75">
      <c r="A2" s="48"/>
      <c r="B2" s="49"/>
      <c r="C2" s="48"/>
      <c r="D2" s="48"/>
      <c r="E2" s="48"/>
      <c r="F2" s="48"/>
      <c r="G2" s="48"/>
      <c r="H2" s="48" t="s">
        <v>121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51" customFormat="1" ht="12.75">
      <c r="A3" s="48"/>
      <c r="B3" s="49"/>
      <c r="C3" s="48"/>
      <c r="D3" s="48"/>
      <c r="E3" s="48"/>
      <c r="F3" s="48"/>
      <c r="G3" s="48"/>
      <c r="H3" s="48"/>
      <c r="I3" s="115" t="s">
        <v>122</v>
      </c>
      <c r="J3" s="115"/>
      <c r="K3" s="115"/>
      <c r="L3" s="115"/>
      <c r="M3" s="115"/>
      <c r="N3" s="115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51" customFormat="1" ht="12.75">
      <c r="A4" s="48"/>
      <c r="B4" s="4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s="51" customFormat="1" ht="12.75">
      <c r="A5" s="52" t="s">
        <v>123</v>
      </c>
      <c r="B5" s="53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54"/>
      <c r="V5" s="48" t="s">
        <v>124</v>
      </c>
      <c r="W5" s="48"/>
      <c r="X5" s="48"/>
    </row>
    <row r="6" spans="1:24" s="51" customFormat="1" ht="12.75">
      <c r="A6" s="48" t="s">
        <v>125</v>
      </c>
      <c r="B6" s="53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5"/>
      <c r="Q6" s="55"/>
      <c r="R6" s="48"/>
      <c r="S6" s="48"/>
      <c r="T6" s="48"/>
      <c r="U6" s="54"/>
      <c r="V6" s="48" t="s">
        <v>11</v>
      </c>
      <c r="W6" s="48"/>
      <c r="X6" s="48"/>
    </row>
    <row r="7" spans="1:24" s="51" customFormat="1" ht="12.75">
      <c r="A7" s="48" t="s">
        <v>126</v>
      </c>
      <c r="B7" s="53" t="s">
        <v>10</v>
      </c>
      <c r="C7" s="48"/>
      <c r="D7" s="55"/>
      <c r="E7" s="48"/>
      <c r="F7" s="48"/>
      <c r="G7" s="48"/>
      <c r="H7" s="48"/>
      <c r="I7" s="48"/>
      <c r="J7" s="48"/>
      <c r="K7" s="48"/>
      <c r="L7" s="55"/>
      <c r="M7" s="48"/>
      <c r="N7" s="48"/>
      <c r="O7" s="48"/>
      <c r="P7" s="48"/>
      <c r="Q7" s="48"/>
      <c r="R7" s="48"/>
      <c r="S7" s="48"/>
      <c r="T7" s="48"/>
      <c r="U7" s="54" t="s">
        <v>7</v>
      </c>
      <c r="V7" s="48" t="s">
        <v>127</v>
      </c>
      <c r="W7" s="48"/>
      <c r="X7" s="48"/>
    </row>
    <row r="8" spans="1:24" s="51" customFormat="1" ht="12.75">
      <c r="A8" s="48" t="s">
        <v>128</v>
      </c>
      <c r="B8" s="53" t="s">
        <v>13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s="51" customFormat="1" ht="12.75">
      <c r="A9" s="52" t="s">
        <v>129</v>
      </c>
      <c r="B9" s="53" t="s">
        <v>130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s="51" customFormat="1" ht="12.75">
      <c r="A10" s="52"/>
      <c r="B10" s="56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s="51" customFormat="1" ht="12.75">
      <c r="A11" s="52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57" customFormat="1" ht="12" customHeight="1">
      <c r="A12" s="113" t="s">
        <v>17</v>
      </c>
      <c r="B12" s="113" t="s">
        <v>18</v>
      </c>
      <c r="C12" s="114" t="s">
        <v>131</v>
      </c>
      <c r="D12" s="114"/>
      <c r="E12" s="114"/>
      <c r="F12" s="114" t="s">
        <v>20</v>
      </c>
      <c r="G12" s="114"/>
      <c r="H12" s="114"/>
      <c r="I12" s="114"/>
      <c r="J12" s="114"/>
      <c r="K12" s="114" t="s">
        <v>132</v>
      </c>
      <c r="L12" s="114"/>
      <c r="M12" s="114"/>
      <c r="N12" s="114"/>
      <c r="O12" s="114"/>
      <c r="P12" s="114" t="s">
        <v>133</v>
      </c>
      <c r="Q12" s="114"/>
      <c r="R12" s="114"/>
      <c r="S12" s="114"/>
      <c r="T12" s="114"/>
      <c r="U12" s="114" t="s">
        <v>23</v>
      </c>
      <c r="V12" s="114"/>
      <c r="W12" s="114"/>
      <c r="X12" s="114"/>
    </row>
    <row r="13" spans="1:24" s="57" customFormat="1" ht="35.25" customHeight="1">
      <c r="A13" s="113"/>
      <c r="B13" s="113"/>
      <c r="C13" s="113" t="s">
        <v>134</v>
      </c>
      <c r="D13" s="113" t="s">
        <v>25</v>
      </c>
      <c r="E13" s="113" t="s">
        <v>26</v>
      </c>
      <c r="F13" s="113" t="s">
        <v>27</v>
      </c>
      <c r="G13" s="113" t="s">
        <v>25</v>
      </c>
      <c r="H13" s="113" t="s">
        <v>28</v>
      </c>
      <c r="I13" s="113" t="s">
        <v>29</v>
      </c>
      <c r="J13" s="113" t="s">
        <v>135</v>
      </c>
      <c r="K13" s="113" t="s">
        <v>136</v>
      </c>
      <c r="L13" s="113" t="s">
        <v>137</v>
      </c>
      <c r="M13" s="113" t="s">
        <v>138</v>
      </c>
      <c r="N13" s="113" t="s">
        <v>139</v>
      </c>
      <c r="O13" s="113" t="s">
        <v>140</v>
      </c>
      <c r="P13" s="113" t="s">
        <v>136</v>
      </c>
      <c r="Q13" s="113" t="s">
        <v>137</v>
      </c>
      <c r="R13" s="113" t="s">
        <v>138</v>
      </c>
      <c r="S13" s="113" t="s">
        <v>139</v>
      </c>
      <c r="T13" s="113" t="s">
        <v>140</v>
      </c>
      <c r="U13" s="113" t="s">
        <v>141</v>
      </c>
      <c r="V13" s="113" t="s">
        <v>142</v>
      </c>
      <c r="W13" s="113" t="s">
        <v>143</v>
      </c>
      <c r="X13" s="113"/>
    </row>
    <row r="14" spans="1:24" s="57" customFormat="1" ht="30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58" t="s">
        <v>144</v>
      </c>
      <c r="X14" s="58" t="s">
        <v>145</v>
      </c>
    </row>
    <row r="15" spans="1:24">
      <c r="A15" s="59" t="s">
        <v>146</v>
      </c>
      <c r="B15" s="60"/>
      <c r="C15" s="61">
        <f>C16</f>
        <v>215128.33</v>
      </c>
      <c r="D15" s="61">
        <f t="shared" ref="D15:X15" si="0">D16</f>
        <v>305770.00000000012</v>
      </c>
      <c r="E15" s="61">
        <f t="shared" si="0"/>
        <v>520898.33000000007</v>
      </c>
      <c r="F15" s="61">
        <f t="shared" si="0"/>
        <v>215128.33</v>
      </c>
      <c r="G15" s="61">
        <f t="shared" si="0"/>
        <v>0</v>
      </c>
      <c r="H15" s="61">
        <f t="shared" si="0"/>
        <v>0</v>
      </c>
      <c r="I15" s="61">
        <f t="shared" si="0"/>
        <v>305770.00000000012</v>
      </c>
      <c r="J15" s="61">
        <f t="shared" si="0"/>
        <v>520898.33000000007</v>
      </c>
      <c r="K15" s="61">
        <f t="shared" si="0"/>
        <v>0</v>
      </c>
      <c r="L15" s="61">
        <f t="shared" si="0"/>
        <v>175508</v>
      </c>
      <c r="M15" s="61">
        <f t="shared" si="0"/>
        <v>127060</v>
      </c>
      <c r="N15" s="61">
        <f t="shared" si="0"/>
        <v>210786.33</v>
      </c>
      <c r="O15" s="61">
        <f t="shared" si="0"/>
        <v>513354.32999999996</v>
      </c>
      <c r="P15" s="61">
        <f t="shared" si="0"/>
        <v>0</v>
      </c>
      <c r="Q15" s="61">
        <f t="shared" si="0"/>
        <v>71084.100000000006</v>
      </c>
      <c r="R15" s="61">
        <f t="shared" si="0"/>
        <v>123248.2</v>
      </c>
      <c r="S15" s="61">
        <f t="shared" si="0"/>
        <v>319022.02999999997</v>
      </c>
      <c r="T15" s="61">
        <f t="shared" si="0"/>
        <v>513354.32999999996</v>
      </c>
      <c r="U15" s="61">
        <f t="shared" si="0"/>
        <v>0</v>
      </c>
      <c r="V15" s="61">
        <f t="shared" si="0"/>
        <v>7544.0000000001164</v>
      </c>
      <c r="W15" s="61">
        <f t="shared" si="0"/>
        <v>0</v>
      </c>
      <c r="X15" s="95">
        <f t="shared" si="0"/>
        <v>0</v>
      </c>
    </row>
    <row r="16" spans="1:24">
      <c r="A16" s="63" t="s">
        <v>147</v>
      </c>
      <c r="B16" s="64">
        <v>1102101</v>
      </c>
      <c r="C16" s="65">
        <f>+C17+C94</f>
        <v>215128.33</v>
      </c>
      <c r="D16" s="65">
        <f t="shared" ref="D16:X16" si="1">+D17+D94</f>
        <v>305770.00000000012</v>
      </c>
      <c r="E16" s="65">
        <f t="shared" si="1"/>
        <v>520898.33000000007</v>
      </c>
      <c r="F16" s="65">
        <f t="shared" si="1"/>
        <v>215128.33</v>
      </c>
      <c r="G16" s="65">
        <f t="shared" si="1"/>
        <v>0</v>
      </c>
      <c r="H16" s="65">
        <f t="shared" si="1"/>
        <v>0</v>
      </c>
      <c r="I16" s="65">
        <f t="shared" si="1"/>
        <v>305770.00000000012</v>
      </c>
      <c r="J16" s="65">
        <f t="shared" si="1"/>
        <v>520898.33000000007</v>
      </c>
      <c r="K16" s="65">
        <f t="shared" si="1"/>
        <v>0</v>
      </c>
      <c r="L16" s="65">
        <f t="shared" si="1"/>
        <v>175508</v>
      </c>
      <c r="M16" s="65">
        <f t="shared" si="1"/>
        <v>127060</v>
      </c>
      <c r="N16" s="65">
        <f t="shared" si="1"/>
        <v>210786.33</v>
      </c>
      <c r="O16" s="65">
        <f t="shared" si="1"/>
        <v>513354.32999999996</v>
      </c>
      <c r="P16" s="65">
        <f t="shared" si="1"/>
        <v>0</v>
      </c>
      <c r="Q16" s="65">
        <f t="shared" si="1"/>
        <v>71084.100000000006</v>
      </c>
      <c r="R16" s="65">
        <f t="shared" si="1"/>
        <v>123248.2</v>
      </c>
      <c r="S16" s="65">
        <f t="shared" si="1"/>
        <v>319022.02999999997</v>
      </c>
      <c r="T16" s="65">
        <f t="shared" si="1"/>
        <v>513354.32999999996</v>
      </c>
      <c r="U16" s="65">
        <f t="shared" si="1"/>
        <v>0</v>
      </c>
      <c r="V16" s="65">
        <f t="shared" si="1"/>
        <v>7544.0000000001164</v>
      </c>
      <c r="W16" s="65">
        <f t="shared" si="1"/>
        <v>0</v>
      </c>
      <c r="X16" s="96">
        <f t="shared" si="1"/>
        <v>0</v>
      </c>
    </row>
    <row r="17" spans="1:24" s="51" customFormat="1">
      <c r="A17" s="66" t="s">
        <v>66</v>
      </c>
      <c r="B17" s="67"/>
      <c r="C17" s="68">
        <f>C18+C21+C25+C40+C43+C49+C51+C53+C59+C63+C75+C79+C81</f>
        <v>215128.33</v>
      </c>
      <c r="D17" s="68">
        <f>D18+D21+D25+D40+D43+D49+D51+D53+D59+D63+D75+D79+D81</f>
        <v>305770.00000000012</v>
      </c>
      <c r="E17" s="68">
        <f t="shared" ref="E17:E29" si="2">SUM(C17:D17)</f>
        <v>520898.33000000007</v>
      </c>
      <c r="F17" s="68">
        <f>F18+F21+F25+F40+F43+F49+F51+F53+F59+F63+F75+F79+F81</f>
        <v>215128.33</v>
      </c>
      <c r="G17" s="68">
        <f>G18+G21+G25+G40+G43+G49+G51+G53+G59+G63+G75+G79+G81</f>
        <v>0</v>
      </c>
      <c r="H17" s="68">
        <f>H18+H21+H25+H40+H43+H49+H51+H53+H59+H63+H75+H79+H81</f>
        <v>0</v>
      </c>
      <c r="I17" s="68">
        <f>I18+I21+I25+I40+I43+I49+I51+I53+I59+I63+I75+I79+I81</f>
        <v>305770.00000000012</v>
      </c>
      <c r="J17" s="68">
        <f t="shared" ref="J17:J52" si="3">SUM(F17:I17)</f>
        <v>520898.33000000007</v>
      </c>
      <c r="K17" s="68">
        <f>K18+K21+K25+K40+K43+K49+K51+K53+K59+K63+K75+K79+K81</f>
        <v>0</v>
      </c>
      <c r="L17" s="68">
        <f>L18+L21+L25+L40+L43+L49+L51+L53+L59+L63+L75+L79+L81</f>
        <v>175508</v>
      </c>
      <c r="M17" s="68">
        <f>M18+M21+M25+M40+M43+M49+M51+M53+M59+M63+M75+M79+M81</f>
        <v>127060</v>
      </c>
      <c r="N17" s="68">
        <f>N18+N21+N25+N40+N43+N49+N51+N53+N59+N63+N75+N79+N81</f>
        <v>210786.33</v>
      </c>
      <c r="O17" s="68">
        <f t="shared" ref="O17:O52" si="4">SUM(K17:N17)</f>
        <v>513354.32999999996</v>
      </c>
      <c r="P17" s="68">
        <f>P18+P21+P25+P40+P43+P49+P51+P53+P59+P63+P75+P79+P81</f>
        <v>0</v>
      </c>
      <c r="Q17" s="68">
        <f>Q18+Q21+Q25+Q40+Q43+Q49+Q51+Q53+Q59+Q63+Q75+Q79+Q81</f>
        <v>71084.100000000006</v>
      </c>
      <c r="R17" s="68">
        <f>R18+R21+R25+R40+R43+R49+R51+R53+R59+R63+R75+R79+R81</f>
        <v>123248.2</v>
      </c>
      <c r="S17" s="68">
        <f>S18+S21+S25+S40+S43+S49+S51+S53+S59+S63+S75+S79+S81</f>
        <v>319022.02999999997</v>
      </c>
      <c r="T17" s="68">
        <f t="shared" ref="T17:T52" si="5">SUM(P17:S17)</f>
        <v>513354.32999999996</v>
      </c>
      <c r="U17" s="68">
        <f t="shared" ref="U17:U52" si="6">E17-J17</f>
        <v>0</v>
      </c>
      <c r="V17" s="68">
        <f t="shared" ref="V17:V52" si="7">J17-O17</f>
        <v>7544.0000000001164</v>
      </c>
      <c r="W17" s="68">
        <f>W18+W21+W25+W40+W43+W49+W51+W53+W59+W63+W75+W79+W81</f>
        <v>0</v>
      </c>
      <c r="X17" s="69">
        <f t="shared" ref="X17:X52" si="8">O17-T17-W17</f>
        <v>0</v>
      </c>
    </row>
    <row r="18" spans="1:24" s="51" customFormat="1">
      <c r="A18" s="66" t="s">
        <v>67</v>
      </c>
      <c r="B18" s="67">
        <v>5020100000</v>
      </c>
      <c r="C18" s="68">
        <f>SUM(C19:C20)</f>
        <v>165997.4</v>
      </c>
      <c r="D18" s="68">
        <f t="shared" ref="D18:X18" si="9">SUM(D19:D20)</f>
        <v>-158453.4</v>
      </c>
      <c r="E18" s="68">
        <f t="shared" si="9"/>
        <v>7544</v>
      </c>
      <c r="F18" s="68">
        <f t="shared" si="9"/>
        <v>165997.4</v>
      </c>
      <c r="G18" s="68">
        <f t="shared" si="9"/>
        <v>-158453.4</v>
      </c>
      <c r="H18" s="68">
        <f t="shared" si="9"/>
        <v>0</v>
      </c>
      <c r="I18" s="68">
        <f t="shared" si="9"/>
        <v>0</v>
      </c>
      <c r="J18" s="68">
        <f t="shared" si="9"/>
        <v>7544</v>
      </c>
      <c r="K18" s="68">
        <f t="shared" si="9"/>
        <v>0</v>
      </c>
      <c r="L18" s="68">
        <f t="shared" si="9"/>
        <v>0</v>
      </c>
      <c r="M18" s="68">
        <f t="shared" si="9"/>
        <v>0</v>
      </c>
      <c r="N18" s="68">
        <f t="shared" si="9"/>
        <v>0</v>
      </c>
      <c r="O18" s="68">
        <f t="shared" si="9"/>
        <v>0</v>
      </c>
      <c r="P18" s="68">
        <f t="shared" si="9"/>
        <v>0</v>
      </c>
      <c r="Q18" s="68">
        <f t="shared" si="9"/>
        <v>0</v>
      </c>
      <c r="R18" s="68">
        <f t="shared" si="9"/>
        <v>0</v>
      </c>
      <c r="S18" s="68">
        <f t="shared" si="9"/>
        <v>0</v>
      </c>
      <c r="T18" s="68">
        <f t="shared" si="9"/>
        <v>0</v>
      </c>
      <c r="U18" s="68">
        <f t="shared" si="9"/>
        <v>0</v>
      </c>
      <c r="V18" s="68">
        <f t="shared" si="9"/>
        <v>7544</v>
      </c>
      <c r="W18" s="68">
        <f t="shared" si="9"/>
        <v>0</v>
      </c>
      <c r="X18" s="97">
        <f t="shared" si="9"/>
        <v>0</v>
      </c>
    </row>
    <row r="19" spans="1:24">
      <c r="A19" s="70" t="s">
        <v>68</v>
      </c>
      <c r="B19" s="64">
        <v>5020101000</v>
      </c>
      <c r="C19" s="65">
        <v>165997.4</v>
      </c>
      <c r="D19" s="65">
        <f>G19+H19+I19</f>
        <v>-158453.4</v>
      </c>
      <c r="E19" s="65">
        <f t="shared" si="2"/>
        <v>7544</v>
      </c>
      <c r="F19" s="65">
        <f>C19</f>
        <v>165997.4</v>
      </c>
      <c r="G19" s="65">
        <v>-158453.4</v>
      </c>
      <c r="H19" s="65"/>
      <c r="I19" s="65"/>
      <c r="J19" s="65">
        <f t="shared" si="3"/>
        <v>7544</v>
      </c>
      <c r="K19" s="65"/>
      <c r="L19" s="65"/>
      <c r="M19" s="65"/>
      <c r="N19" s="65"/>
      <c r="O19" s="65">
        <f t="shared" si="4"/>
        <v>0</v>
      </c>
      <c r="P19" s="65"/>
      <c r="Q19" s="65"/>
      <c r="R19" s="65"/>
      <c r="S19" s="65"/>
      <c r="T19" s="65">
        <f t="shared" si="5"/>
        <v>0</v>
      </c>
      <c r="U19" s="65">
        <f t="shared" si="6"/>
        <v>0</v>
      </c>
      <c r="V19" s="65">
        <f t="shared" si="7"/>
        <v>7544</v>
      </c>
      <c r="W19" s="65"/>
      <c r="X19" s="73">
        <f t="shared" si="8"/>
        <v>0</v>
      </c>
    </row>
    <row r="20" spans="1:24">
      <c r="A20" s="70" t="s">
        <v>177</v>
      </c>
      <c r="B20" s="64">
        <v>5020102000</v>
      </c>
      <c r="C20" s="65"/>
      <c r="D20" s="65">
        <f>G20+H20+I20</f>
        <v>0</v>
      </c>
      <c r="E20" s="65">
        <f t="shared" si="2"/>
        <v>0</v>
      </c>
      <c r="F20" s="65">
        <f>C20</f>
        <v>0</v>
      </c>
      <c r="G20" s="65"/>
      <c r="H20" s="65"/>
      <c r="I20" s="65"/>
      <c r="J20" s="65">
        <f t="shared" si="3"/>
        <v>0</v>
      </c>
      <c r="K20" s="65"/>
      <c r="L20" s="65"/>
      <c r="M20" s="65"/>
      <c r="N20" s="65"/>
      <c r="O20" s="65">
        <f t="shared" si="4"/>
        <v>0</v>
      </c>
      <c r="P20" s="65"/>
      <c r="Q20" s="65"/>
      <c r="R20" s="65"/>
      <c r="S20" s="65"/>
      <c r="T20" s="65">
        <f t="shared" si="5"/>
        <v>0</v>
      </c>
      <c r="U20" s="65">
        <f t="shared" si="6"/>
        <v>0</v>
      </c>
      <c r="V20" s="65">
        <f t="shared" si="7"/>
        <v>0</v>
      </c>
      <c r="W20" s="65"/>
      <c r="X20" s="73">
        <f t="shared" si="8"/>
        <v>0</v>
      </c>
    </row>
    <row r="21" spans="1:24" s="51" customFormat="1">
      <c r="A21" s="66" t="s">
        <v>69</v>
      </c>
      <c r="B21" s="67">
        <v>5020200000</v>
      </c>
      <c r="C21" s="68">
        <f>SUM(C22:C24)</f>
        <v>0</v>
      </c>
      <c r="D21" s="68">
        <f t="shared" ref="D21:X21" si="10">SUM(D22:D24)</f>
        <v>0</v>
      </c>
      <c r="E21" s="68">
        <f t="shared" si="10"/>
        <v>0</v>
      </c>
      <c r="F21" s="68">
        <f t="shared" si="10"/>
        <v>0</v>
      </c>
      <c r="G21" s="68">
        <f t="shared" si="10"/>
        <v>0</v>
      </c>
      <c r="H21" s="68">
        <f t="shared" si="10"/>
        <v>0</v>
      </c>
      <c r="I21" s="68">
        <f t="shared" si="10"/>
        <v>0</v>
      </c>
      <c r="J21" s="68">
        <f t="shared" si="10"/>
        <v>0</v>
      </c>
      <c r="K21" s="68">
        <f t="shared" si="10"/>
        <v>0</v>
      </c>
      <c r="L21" s="68">
        <f t="shared" si="10"/>
        <v>0</v>
      </c>
      <c r="M21" s="68">
        <f t="shared" si="10"/>
        <v>0</v>
      </c>
      <c r="N21" s="68">
        <f t="shared" si="10"/>
        <v>0</v>
      </c>
      <c r="O21" s="68">
        <f t="shared" si="10"/>
        <v>0</v>
      </c>
      <c r="P21" s="68">
        <f t="shared" si="10"/>
        <v>0</v>
      </c>
      <c r="Q21" s="68">
        <f t="shared" si="10"/>
        <v>0</v>
      </c>
      <c r="R21" s="68">
        <f t="shared" si="10"/>
        <v>0</v>
      </c>
      <c r="S21" s="68">
        <f t="shared" si="10"/>
        <v>0</v>
      </c>
      <c r="T21" s="68">
        <f t="shared" si="10"/>
        <v>0</v>
      </c>
      <c r="U21" s="68">
        <f t="shared" si="10"/>
        <v>0</v>
      </c>
      <c r="V21" s="68">
        <f t="shared" si="10"/>
        <v>0</v>
      </c>
      <c r="W21" s="68">
        <f t="shared" si="10"/>
        <v>0</v>
      </c>
      <c r="X21" s="97">
        <f t="shared" si="10"/>
        <v>0</v>
      </c>
    </row>
    <row r="22" spans="1:24">
      <c r="A22" s="75" t="s">
        <v>178</v>
      </c>
      <c r="B22" s="64">
        <v>5020201001</v>
      </c>
      <c r="C22" s="65"/>
      <c r="D22" s="65">
        <f t="shared" ref="D22:D23" si="11">G22+H22+I22</f>
        <v>0</v>
      </c>
      <c r="E22" s="65">
        <f t="shared" si="2"/>
        <v>0</v>
      </c>
      <c r="F22" s="65">
        <f>C22</f>
        <v>0</v>
      </c>
      <c r="G22" s="65"/>
      <c r="H22" s="65"/>
      <c r="I22" s="65"/>
      <c r="J22" s="65">
        <f t="shared" si="3"/>
        <v>0</v>
      </c>
      <c r="K22" s="65"/>
      <c r="L22" s="65"/>
      <c r="M22" s="65"/>
      <c r="N22" s="65"/>
      <c r="O22" s="65">
        <f t="shared" si="4"/>
        <v>0</v>
      </c>
      <c r="P22" s="65"/>
      <c r="Q22" s="65"/>
      <c r="R22" s="65"/>
      <c r="S22" s="65"/>
      <c r="T22" s="65">
        <f t="shared" si="5"/>
        <v>0</v>
      </c>
      <c r="U22" s="65">
        <f t="shared" si="6"/>
        <v>0</v>
      </c>
      <c r="V22" s="65">
        <f t="shared" si="7"/>
        <v>0</v>
      </c>
      <c r="W22" s="65"/>
      <c r="X22" s="73">
        <f t="shared" si="8"/>
        <v>0</v>
      </c>
    </row>
    <row r="23" spans="1:24">
      <c r="A23" s="70" t="s">
        <v>71</v>
      </c>
      <c r="B23" s="64">
        <v>5020201002</v>
      </c>
      <c r="C23" s="65"/>
      <c r="D23" s="65">
        <f t="shared" si="11"/>
        <v>0</v>
      </c>
      <c r="E23" s="65">
        <f t="shared" si="2"/>
        <v>0</v>
      </c>
      <c r="F23" s="65">
        <f>C23</f>
        <v>0</v>
      </c>
      <c r="G23" s="65"/>
      <c r="H23" s="65"/>
      <c r="I23" s="65"/>
      <c r="J23" s="65">
        <f t="shared" si="3"/>
        <v>0</v>
      </c>
      <c r="K23" s="65"/>
      <c r="L23" s="65"/>
      <c r="M23" s="65"/>
      <c r="N23" s="65"/>
      <c r="O23" s="65">
        <f t="shared" si="4"/>
        <v>0</v>
      </c>
      <c r="P23" s="65"/>
      <c r="Q23" s="65"/>
      <c r="R23" s="65"/>
      <c r="S23" s="65"/>
      <c r="T23" s="65">
        <f t="shared" si="5"/>
        <v>0</v>
      </c>
      <c r="U23" s="65">
        <f t="shared" si="6"/>
        <v>0</v>
      </c>
      <c r="V23" s="65">
        <f t="shared" si="7"/>
        <v>0</v>
      </c>
      <c r="W23" s="65"/>
      <c r="X23" s="73">
        <f t="shared" si="8"/>
        <v>0</v>
      </c>
    </row>
    <row r="24" spans="1:24">
      <c r="A24" s="70" t="s">
        <v>179</v>
      </c>
      <c r="B24" s="64">
        <v>5020202000</v>
      </c>
      <c r="C24" s="65"/>
      <c r="D24" s="65">
        <f>G24+H24+I24</f>
        <v>0</v>
      </c>
      <c r="E24" s="65">
        <f t="shared" si="2"/>
        <v>0</v>
      </c>
      <c r="F24" s="65">
        <f>C24</f>
        <v>0</v>
      </c>
      <c r="G24" s="65"/>
      <c r="H24" s="65"/>
      <c r="I24" s="65"/>
      <c r="J24" s="65">
        <f t="shared" si="3"/>
        <v>0</v>
      </c>
      <c r="K24" s="65"/>
      <c r="L24" s="65"/>
      <c r="M24" s="65"/>
      <c r="N24" s="65"/>
      <c r="O24" s="65">
        <f t="shared" si="4"/>
        <v>0</v>
      </c>
      <c r="P24" s="65"/>
      <c r="Q24" s="65"/>
      <c r="R24" s="65"/>
      <c r="S24" s="65"/>
      <c r="T24" s="65">
        <f t="shared" si="5"/>
        <v>0</v>
      </c>
      <c r="U24" s="65">
        <f t="shared" si="6"/>
        <v>0</v>
      </c>
      <c r="V24" s="65">
        <f t="shared" si="7"/>
        <v>0</v>
      </c>
      <c r="W24" s="65"/>
      <c r="X24" s="73">
        <f t="shared" si="8"/>
        <v>0</v>
      </c>
    </row>
    <row r="25" spans="1:24" s="51" customFormat="1">
      <c r="A25" s="66" t="s">
        <v>72</v>
      </c>
      <c r="B25" s="67">
        <v>5020300000</v>
      </c>
      <c r="C25" s="68">
        <f>SUM(C26:C39)</f>
        <v>23528.05</v>
      </c>
      <c r="D25" s="68">
        <f t="shared" ref="D25:X25" si="12">SUM(D26:D39)</f>
        <v>187258.28</v>
      </c>
      <c r="E25" s="68">
        <f t="shared" si="12"/>
        <v>210786.33</v>
      </c>
      <c r="F25" s="68">
        <f t="shared" si="12"/>
        <v>23528.05</v>
      </c>
      <c r="G25" s="68">
        <f t="shared" si="12"/>
        <v>187258.28</v>
      </c>
      <c r="H25" s="68">
        <f t="shared" si="12"/>
        <v>0</v>
      </c>
      <c r="I25" s="68">
        <f t="shared" si="12"/>
        <v>0</v>
      </c>
      <c r="J25" s="68">
        <f t="shared" si="12"/>
        <v>210786.33</v>
      </c>
      <c r="K25" s="68">
        <f t="shared" si="12"/>
        <v>0</v>
      </c>
      <c r="L25" s="68">
        <f t="shared" si="12"/>
        <v>0</v>
      </c>
      <c r="M25" s="68">
        <f t="shared" si="12"/>
        <v>0</v>
      </c>
      <c r="N25" s="68">
        <f t="shared" si="12"/>
        <v>210786.33</v>
      </c>
      <c r="O25" s="68">
        <f t="shared" si="12"/>
        <v>210786.33</v>
      </c>
      <c r="P25" s="68">
        <f t="shared" si="12"/>
        <v>0</v>
      </c>
      <c r="Q25" s="68">
        <f t="shared" si="12"/>
        <v>0</v>
      </c>
      <c r="R25" s="68">
        <f t="shared" si="12"/>
        <v>0</v>
      </c>
      <c r="S25" s="68">
        <f t="shared" si="12"/>
        <v>210786.33</v>
      </c>
      <c r="T25" s="68">
        <f t="shared" si="12"/>
        <v>210786.33</v>
      </c>
      <c r="U25" s="68">
        <f t="shared" si="12"/>
        <v>0</v>
      </c>
      <c r="V25" s="68">
        <f t="shared" si="12"/>
        <v>0</v>
      </c>
      <c r="W25" s="68">
        <f t="shared" si="12"/>
        <v>0</v>
      </c>
      <c r="X25" s="97">
        <f t="shared" si="12"/>
        <v>0</v>
      </c>
    </row>
    <row r="26" spans="1:24">
      <c r="A26" s="75" t="s">
        <v>180</v>
      </c>
      <c r="B26" s="64">
        <v>5020301001</v>
      </c>
      <c r="C26" s="65"/>
      <c r="D26" s="65">
        <f t="shared" ref="D26:D27" si="13">G26+H26+I26</f>
        <v>0</v>
      </c>
      <c r="E26" s="65">
        <f t="shared" si="2"/>
        <v>0</v>
      </c>
      <c r="F26" s="65">
        <f>C26</f>
        <v>0</v>
      </c>
      <c r="G26" s="65"/>
      <c r="H26" s="65"/>
      <c r="I26" s="65"/>
      <c r="J26" s="65">
        <f t="shared" si="3"/>
        <v>0</v>
      </c>
      <c r="K26" s="65"/>
      <c r="L26" s="65"/>
      <c r="M26" s="65"/>
      <c r="N26" s="65"/>
      <c r="O26" s="65">
        <f t="shared" si="4"/>
        <v>0</v>
      </c>
      <c r="P26" s="65"/>
      <c r="Q26" s="65"/>
      <c r="R26" s="65"/>
      <c r="S26" s="65"/>
      <c r="T26" s="65">
        <f t="shared" si="5"/>
        <v>0</v>
      </c>
      <c r="U26" s="65">
        <f t="shared" si="6"/>
        <v>0</v>
      </c>
      <c r="V26" s="65">
        <f t="shared" si="7"/>
        <v>0</v>
      </c>
      <c r="W26" s="65"/>
      <c r="X26" s="73">
        <f t="shared" si="8"/>
        <v>0</v>
      </c>
    </row>
    <row r="27" spans="1:24">
      <c r="A27" s="70" t="s">
        <v>74</v>
      </c>
      <c r="B27" s="64">
        <v>5020301002</v>
      </c>
      <c r="C27" s="65">
        <v>10554</v>
      </c>
      <c r="D27" s="65">
        <f t="shared" si="13"/>
        <v>200232.33</v>
      </c>
      <c r="E27" s="65">
        <f t="shared" si="2"/>
        <v>210786.33</v>
      </c>
      <c r="F27" s="65">
        <f>C27</f>
        <v>10554</v>
      </c>
      <c r="G27" s="65">
        <v>200232.33</v>
      </c>
      <c r="H27" s="65"/>
      <c r="I27" s="65"/>
      <c r="J27" s="65">
        <f t="shared" si="3"/>
        <v>210786.33</v>
      </c>
      <c r="K27" s="65"/>
      <c r="L27" s="65"/>
      <c r="M27" s="65"/>
      <c r="N27" s="65">
        <v>210786.33</v>
      </c>
      <c r="O27" s="65">
        <f t="shared" si="4"/>
        <v>210786.33</v>
      </c>
      <c r="P27" s="65"/>
      <c r="Q27" s="65"/>
      <c r="R27" s="65"/>
      <c r="S27" s="65">
        <v>210786.33</v>
      </c>
      <c r="T27" s="65">
        <f t="shared" si="5"/>
        <v>210786.33</v>
      </c>
      <c r="U27" s="65">
        <f t="shared" si="6"/>
        <v>0</v>
      </c>
      <c r="V27" s="65">
        <f t="shared" si="7"/>
        <v>0</v>
      </c>
      <c r="W27" s="65"/>
      <c r="X27" s="73">
        <f t="shared" si="8"/>
        <v>0</v>
      </c>
    </row>
    <row r="28" spans="1:24">
      <c r="A28" s="70" t="s">
        <v>181</v>
      </c>
      <c r="B28" s="64">
        <v>5020302000</v>
      </c>
      <c r="C28" s="65"/>
      <c r="D28" s="65">
        <f>G28+H28+I28</f>
        <v>0</v>
      </c>
      <c r="E28" s="65">
        <f t="shared" si="2"/>
        <v>0</v>
      </c>
      <c r="F28" s="65">
        <f>C28</f>
        <v>0</v>
      </c>
      <c r="G28" s="65"/>
      <c r="H28" s="65"/>
      <c r="I28" s="65"/>
      <c r="J28" s="65">
        <f t="shared" si="3"/>
        <v>0</v>
      </c>
      <c r="K28" s="65"/>
      <c r="L28" s="65"/>
      <c r="M28" s="65"/>
      <c r="N28" s="65"/>
      <c r="O28" s="65">
        <f t="shared" si="4"/>
        <v>0</v>
      </c>
      <c r="P28" s="65"/>
      <c r="Q28" s="65"/>
      <c r="R28" s="65"/>
      <c r="S28" s="65"/>
      <c r="T28" s="65">
        <f t="shared" si="5"/>
        <v>0</v>
      </c>
      <c r="U28" s="65">
        <f t="shared" si="6"/>
        <v>0</v>
      </c>
      <c r="V28" s="65">
        <f t="shared" si="7"/>
        <v>0</v>
      </c>
      <c r="W28" s="65"/>
      <c r="X28" s="73">
        <f t="shared" si="8"/>
        <v>0</v>
      </c>
    </row>
    <row r="29" spans="1:24">
      <c r="A29" s="70" t="s">
        <v>182</v>
      </c>
      <c r="B29" s="64">
        <v>5020308000</v>
      </c>
      <c r="C29" s="65"/>
      <c r="D29" s="65">
        <f>G29+H29+I29</f>
        <v>0</v>
      </c>
      <c r="E29" s="65">
        <f t="shared" si="2"/>
        <v>0</v>
      </c>
      <c r="F29" s="65">
        <f>C29</f>
        <v>0</v>
      </c>
      <c r="G29" s="65"/>
      <c r="H29" s="65"/>
      <c r="I29" s="65"/>
      <c r="J29" s="65">
        <f t="shared" si="3"/>
        <v>0</v>
      </c>
      <c r="K29" s="65"/>
      <c r="L29" s="65"/>
      <c r="M29" s="65"/>
      <c r="N29" s="65"/>
      <c r="O29" s="65">
        <f t="shared" si="4"/>
        <v>0</v>
      </c>
      <c r="P29" s="65"/>
      <c r="Q29" s="65"/>
      <c r="R29" s="65"/>
      <c r="S29" s="65"/>
      <c r="T29" s="65">
        <f t="shared" si="5"/>
        <v>0</v>
      </c>
      <c r="U29" s="65">
        <f t="shared" si="6"/>
        <v>0</v>
      </c>
      <c r="V29" s="65">
        <f t="shared" si="7"/>
        <v>0</v>
      </c>
      <c r="W29" s="65"/>
      <c r="X29" s="73">
        <f t="shared" si="8"/>
        <v>0</v>
      </c>
    </row>
    <row r="30" spans="1:24">
      <c r="A30" s="70" t="s">
        <v>76</v>
      </c>
      <c r="B30" s="64">
        <v>5020309000</v>
      </c>
      <c r="C30" s="65">
        <v>12974.05</v>
      </c>
      <c r="D30" s="65">
        <f>G30+H30+I30</f>
        <v>-12974.05</v>
      </c>
      <c r="E30" s="65">
        <f t="shared" ref="E30:E73" si="14">SUM(C30:D30)</f>
        <v>0</v>
      </c>
      <c r="F30" s="65">
        <f>C30</f>
        <v>12974.05</v>
      </c>
      <c r="G30" s="65">
        <v>-12974.05</v>
      </c>
      <c r="H30" s="65"/>
      <c r="I30" s="65"/>
      <c r="J30" s="65">
        <f t="shared" si="3"/>
        <v>0</v>
      </c>
      <c r="K30" s="65"/>
      <c r="L30" s="65"/>
      <c r="M30" s="65"/>
      <c r="N30" s="65"/>
      <c r="O30" s="65">
        <f t="shared" si="4"/>
        <v>0</v>
      </c>
      <c r="P30" s="65"/>
      <c r="Q30" s="65"/>
      <c r="R30" s="65"/>
      <c r="S30" s="65"/>
      <c r="T30" s="65">
        <f t="shared" si="5"/>
        <v>0</v>
      </c>
      <c r="U30" s="65">
        <f t="shared" si="6"/>
        <v>0</v>
      </c>
      <c r="V30" s="65">
        <f t="shared" si="7"/>
        <v>0</v>
      </c>
      <c r="W30" s="65"/>
      <c r="X30" s="73">
        <f t="shared" si="8"/>
        <v>0</v>
      </c>
    </row>
    <row r="31" spans="1:24">
      <c r="A31" s="70" t="s">
        <v>77</v>
      </c>
      <c r="B31" s="64">
        <v>5020321002</v>
      </c>
      <c r="C31" s="65"/>
      <c r="D31" s="65">
        <f t="shared" ref="D31:D37" si="15">G31+H31+I31</f>
        <v>0</v>
      </c>
      <c r="E31" s="65">
        <f t="shared" si="14"/>
        <v>0</v>
      </c>
      <c r="F31" s="65">
        <f t="shared" ref="F31:F37" si="16">C31</f>
        <v>0</v>
      </c>
      <c r="G31" s="65"/>
      <c r="H31" s="65"/>
      <c r="I31" s="65"/>
      <c r="J31" s="65">
        <f t="shared" si="3"/>
        <v>0</v>
      </c>
      <c r="K31" s="65"/>
      <c r="L31" s="65"/>
      <c r="M31" s="65"/>
      <c r="N31" s="65"/>
      <c r="O31" s="65">
        <f t="shared" si="4"/>
        <v>0</v>
      </c>
      <c r="P31" s="65"/>
      <c r="Q31" s="65"/>
      <c r="R31" s="65"/>
      <c r="S31" s="65"/>
      <c r="T31" s="65">
        <f t="shared" si="5"/>
        <v>0</v>
      </c>
      <c r="U31" s="65">
        <f t="shared" si="6"/>
        <v>0</v>
      </c>
      <c r="V31" s="65">
        <f t="shared" si="7"/>
        <v>0</v>
      </c>
      <c r="W31" s="65"/>
      <c r="X31" s="73">
        <f t="shared" si="8"/>
        <v>0</v>
      </c>
    </row>
    <row r="32" spans="1:24">
      <c r="A32" s="75" t="s">
        <v>183</v>
      </c>
      <c r="B32" s="64">
        <v>5020321003</v>
      </c>
      <c r="C32" s="65"/>
      <c r="D32" s="65">
        <f t="shared" si="15"/>
        <v>0</v>
      </c>
      <c r="E32" s="65">
        <f t="shared" si="14"/>
        <v>0</v>
      </c>
      <c r="F32" s="65">
        <f t="shared" si="16"/>
        <v>0</v>
      </c>
      <c r="G32" s="65"/>
      <c r="H32" s="65"/>
      <c r="I32" s="65"/>
      <c r="J32" s="65">
        <f t="shared" si="3"/>
        <v>0</v>
      </c>
      <c r="K32" s="65"/>
      <c r="L32" s="65"/>
      <c r="M32" s="65"/>
      <c r="N32" s="65"/>
      <c r="O32" s="65">
        <f t="shared" si="4"/>
        <v>0</v>
      </c>
      <c r="P32" s="65"/>
      <c r="Q32" s="65"/>
      <c r="R32" s="65"/>
      <c r="S32" s="65"/>
      <c r="T32" s="65">
        <f t="shared" si="5"/>
        <v>0</v>
      </c>
      <c r="U32" s="65">
        <f t="shared" si="6"/>
        <v>0</v>
      </c>
      <c r="V32" s="65">
        <f t="shared" si="7"/>
        <v>0</v>
      </c>
      <c r="W32" s="65"/>
      <c r="X32" s="73">
        <f t="shared" si="8"/>
        <v>0</v>
      </c>
    </row>
    <row r="33" spans="1:24">
      <c r="A33" s="70" t="s">
        <v>184</v>
      </c>
      <c r="B33" s="64">
        <v>5020321007</v>
      </c>
      <c r="C33" s="65"/>
      <c r="D33" s="65">
        <f t="shared" si="15"/>
        <v>0</v>
      </c>
      <c r="E33" s="65">
        <f t="shared" si="14"/>
        <v>0</v>
      </c>
      <c r="F33" s="65">
        <f t="shared" si="16"/>
        <v>0</v>
      </c>
      <c r="G33" s="65"/>
      <c r="H33" s="65"/>
      <c r="I33" s="65"/>
      <c r="J33" s="65">
        <f t="shared" si="3"/>
        <v>0</v>
      </c>
      <c r="K33" s="65">
        <v>0</v>
      </c>
      <c r="L33" s="65">
        <v>0</v>
      </c>
      <c r="M33" s="65"/>
      <c r="N33" s="65"/>
      <c r="O33" s="65">
        <f t="shared" si="4"/>
        <v>0</v>
      </c>
      <c r="P33" s="65">
        <v>0</v>
      </c>
      <c r="Q33" s="65">
        <v>0</v>
      </c>
      <c r="R33" s="65"/>
      <c r="S33" s="65"/>
      <c r="T33" s="65">
        <f t="shared" si="5"/>
        <v>0</v>
      </c>
      <c r="U33" s="65">
        <f t="shared" si="6"/>
        <v>0</v>
      </c>
      <c r="V33" s="65">
        <f t="shared" si="7"/>
        <v>0</v>
      </c>
      <c r="W33" s="65"/>
      <c r="X33" s="73">
        <f t="shared" si="8"/>
        <v>0</v>
      </c>
    </row>
    <row r="34" spans="1:24">
      <c r="A34" s="70" t="s">
        <v>185</v>
      </c>
      <c r="B34" s="64">
        <v>5020321008</v>
      </c>
      <c r="C34" s="65"/>
      <c r="D34" s="65">
        <f t="shared" si="15"/>
        <v>0</v>
      </c>
      <c r="E34" s="65">
        <f t="shared" si="14"/>
        <v>0</v>
      </c>
      <c r="F34" s="65">
        <f t="shared" si="16"/>
        <v>0</v>
      </c>
      <c r="G34" s="65"/>
      <c r="H34" s="65"/>
      <c r="I34" s="65"/>
      <c r="J34" s="65">
        <f t="shared" si="3"/>
        <v>0</v>
      </c>
      <c r="K34" s="65">
        <v>0</v>
      </c>
      <c r="L34" s="65">
        <v>0</v>
      </c>
      <c r="M34" s="65"/>
      <c r="N34" s="65"/>
      <c r="O34" s="65">
        <f t="shared" si="4"/>
        <v>0</v>
      </c>
      <c r="P34" s="65">
        <v>0</v>
      </c>
      <c r="Q34" s="65">
        <v>0</v>
      </c>
      <c r="R34" s="65"/>
      <c r="S34" s="65"/>
      <c r="T34" s="65">
        <f t="shared" si="5"/>
        <v>0</v>
      </c>
      <c r="U34" s="65">
        <f t="shared" si="6"/>
        <v>0</v>
      </c>
      <c r="V34" s="65">
        <f t="shared" si="7"/>
        <v>0</v>
      </c>
      <c r="W34" s="65"/>
      <c r="X34" s="73">
        <f t="shared" si="8"/>
        <v>0</v>
      </c>
    </row>
    <row r="35" spans="1:24">
      <c r="A35" s="70" t="s">
        <v>116</v>
      </c>
      <c r="B35" s="64">
        <v>5020321011</v>
      </c>
      <c r="C35" s="65"/>
      <c r="D35" s="65">
        <f t="shared" si="15"/>
        <v>0</v>
      </c>
      <c r="E35" s="65">
        <f t="shared" si="14"/>
        <v>0</v>
      </c>
      <c r="F35" s="65">
        <f t="shared" si="16"/>
        <v>0</v>
      </c>
      <c r="G35" s="65"/>
      <c r="H35" s="65"/>
      <c r="I35" s="65"/>
      <c r="J35" s="65">
        <f t="shared" si="3"/>
        <v>0</v>
      </c>
      <c r="K35" s="65"/>
      <c r="L35" s="65"/>
      <c r="M35" s="65"/>
      <c r="N35" s="65"/>
      <c r="O35" s="65">
        <f t="shared" si="4"/>
        <v>0</v>
      </c>
      <c r="P35" s="65"/>
      <c r="Q35" s="65"/>
      <c r="R35" s="65"/>
      <c r="S35" s="65"/>
      <c r="T35" s="65">
        <f t="shared" si="5"/>
        <v>0</v>
      </c>
      <c r="U35" s="65">
        <f t="shared" si="6"/>
        <v>0</v>
      </c>
      <c r="V35" s="65">
        <f t="shared" si="7"/>
        <v>0</v>
      </c>
      <c r="W35" s="65"/>
      <c r="X35" s="73">
        <f t="shared" si="8"/>
        <v>0</v>
      </c>
    </row>
    <row r="36" spans="1:24">
      <c r="A36" s="70" t="s">
        <v>100</v>
      </c>
      <c r="B36" s="64">
        <v>5020321013</v>
      </c>
      <c r="C36" s="65"/>
      <c r="D36" s="65">
        <f t="shared" si="15"/>
        <v>0</v>
      </c>
      <c r="E36" s="65">
        <f t="shared" si="14"/>
        <v>0</v>
      </c>
      <c r="F36" s="65">
        <f t="shared" si="16"/>
        <v>0</v>
      </c>
      <c r="G36" s="65"/>
      <c r="H36" s="65"/>
      <c r="I36" s="65"/>
      <c r="J36" s="65">
        <f t="shared" si="3"/>
        <v>0</v>
      </c>
      <c r="K36" s="65"/>
      <c r="L36" s="65"/>
      <c r="M36" s="65"/>
      <c r="N36" s="65"/>
      <c r="O36" s="65">
        <f t="shared" si="4"/>
        <v>0</v>
      </c>
      <c r="P36" s="65"/>
      <c r="Q36" s="65"/>
      <c r="R36" s="65"/>
      <c r="S36" s="65"/>
      <c r="T36" s="65">
        <f t="shared" si="5"/>
        <v>0</v>
      </c>
      <c r="U36" s="65">
        <f t="shared" si="6"/>
        <v>0</v>
      </c>
      <c r="V36" s="65">
        <f t="shared" si="7"/>
        <v>0</v>
      </c>
      <c r="W36" s="65"/>
      <c r="X36" s="73">
        <f t="shared" si="8"/>
        <v>0</v>
      </c>
    </row>
    <row r="37" spans="1:24">
      <c r="A37" s="70" t="s">
        <v>186</v>
      </c>
      <c r="B37" s="64">
        <v>5020321099</v>
      </c>
      <c r="C37" s="65"/>
      <c r="D37" s="65">
        <f t="shared" si="15"/>
        <v>0</v>
      </c>
      <c r="E37" s="65">
        <f t="shared" si="14"/>
        <v>0</v>
      </c>
      <c r="F37" s="65">
        <f t="shared" si="16"/>
        <v>0</v>
      </c>
      <c r="G37" s="65"/>
      <c r="H37" s="65"/>
      <c r="I37" s="65"/>
      <c r="J37" s="65">
        <f t="shared" si="3"/>
        <v>0</v>
      </c>
      <c r="K37" s="65"/>
      <c r="L37" s="65"/>
      <c r="M37" s="65"/>
      <c r="N37" s="65"/>
      <c r="O37" s="65">
        <f t="shared" si="4"/>
        <v>0</v>
      </c>
      <c r="P37" s="65"/>
      <c r="Q37" s="65"/>
      <c r="R37" s="65"/>
      <c r="S37" s="65"/>
      <c r="T37" s="65">
        <f t="shared" si="5"/>
        <v>0</v>
      </c>
      <c r="U37" s="65">
        <f t="shared" si="6"/>
        <v>0</v>
      </c>
      <c r="V37" s="65">
        <f t="shared" si="7"/>
        <v>0</v>
      </c>
      <c r="W37" s="65"/>
      <c r="X37" s="73">
        <f t="shared" si="8"/>
        <v>0</v>
      </c>
    </row>
    <row r="38" spans="1:24">
      <c r="A38" s="70" t="s">
        <v>80</v>
      </c>
      <c r="B38" s="64">
        <v>5020322001</v>
      </c>
      <c r="C38" s="65"/>
      <c r="D38" s="65">
        <f>G38+H38+I38</f>
        <v>0</v>
      </c>
      <c r="E38" s="65">
        <f t="shared" si="14"/>
        <v>0</v>
      </c>
      <c r="F38" s="65">
        <f>C38</f>
        <v>0</v>
      </c>
      <c r="G38" s="65"/>
      <c r="H38" s="65"/>
      <c r="I38" s="65"/>
      <c r="J38" s="65">
        <f t="shared" si="3"/>
        <v>0</v>
      </c>
      <c r="K38" s="65"/>
      <c r="L38" s="65"/>
      <c r="M38" s="65"/>
      <c r="N38" s="65"/>
      <c r="O38" s="65">
        <f t="shared" si="4"/>
        <v>0</v>
      </c>
      <c r="P38" s="65"/>
      <c r="Q38" s="65"/>
      <c r="R38" s="65"/>
      <c r="S38" s="65"/>
      <c r="T38" s="65">
        <f t="shared" si="5"/>
        <v>0</v>
      </c>
      <c r="U38" s="65">
        <f t="shared" si="6"/>
        <v>0</v>
      </c>
      <c r="V38" s="65">
        <f t="shared" si="7"/>
        <v>0</v>
      </c>
      <c r="W38" s="65"/>
      <c r="X38" s="73">
        <f t="shared" si="8"/>
        <v>0</v>
      </c>
    </row>
    <row r="39" spans="1:24">
      <c r="A39" s="70" t="s">
        <v>81</v>
      </c>
      <c r="B39" s="64">
        <v>5020399000</v>
      </c>
      <c r="C39" s="65"/>
      <c r="D39" s="65">
        <f>G39+H39+I39</f>
        <v>0</v>
      </c>
      <c r="E39" s="65">
        <f t="shared" si="14"/>
        <v>0</v>
      </c>
      <c r="F39" s="65">
        <f>C39</f>
        <v>0</v>
      </c>
      <c r="G39" s="65"/>
      <c r="H39" s="65"/>
      <c r="I39" s="65"/>
      <c r="J39" s="65">
        <f t="shared" si="3"/>
        <v>0</v>
      </c>
      <c r="K39" s="65"/>
      <c r="L39" s="65"/>
      <c r="M39" s="65"/>
      <c r="N39" s="65"/>
      <c r="O39" s="65">
        <f t="shared" si="4"/>
        <v>0</v>
      </c>
      <c r="P39" s="65"/>
      <c r="Q39" s="65"/>
      <c r="R39" s="65"/>
      <c r="S39" s="65"/>
      <c r="T39" s="65">
        <f t="shared" si="5"/>
        <v>0</v>
      </c>
      <c r="U39" s="65">
        <f t="shared" si="6"/>
        <v>0</v>
      </c>
      <c r="V39" s="65">
        <f t="shared" si="7"/>
        <v>0</v>
      </c>
      <c r="W39" s="65"/>
      <c r="X39" s="73">
        <f t="shared" si="8"/>
        <v>0</v>
      </c>
    </row>
    <row r="40" spans="1:24" s="51" customFormat="1">
      <c r="A40" s="66" t="s">
        <v>82</v>
      </c>
      <c r="B40" s="67">
        <v>5020400000</v>
      </c>
      <c r="C40" s="68">
        <f>SUM(C41:C42)</f>
        <v>1000</v>
      </c>
      <c r="D40" s="68">
        <f t="shared" ref="D40:X40" si="17">SUM(D41:D42)</f>
        <v>-1000</v>
      </c>
      <c r="E40" s="68">
        <f t="shared" si="17"/>
        <v>0</v>
      </c>
      <c r="F40" s="68">
        <f t="shared" si="17"/>
        <v>1000</v>
      </c>
      <c r="G40" s="68">
        <f t="shared" si="17"/>
        <v>-1000</v>
      </c>
      <c r="H40" s="68">
        <f t="shared" si="17"/>
        <v>0</v>
      </c>
      <c r="I40" s="68">
        <f t="shared" si="17"/>
        <v>0</v>
      </c>
      <c r="J40" s="68">
        <f t="shared" si="17"/>
        <v>0</v>
      </c>
      <c r="K40" s="68">
        <f t="shared" si="17"/>
        <v>0</v>
      </c>
      <c r="L40" s="68">
        <f t="shared" si="17"/>
        <v>0</v>
      </c>
      <c r="M40" s="68">
        <f t="shared" si="17"/>
        <v>0</v>
      </c>
      <c r="N40" s="68">
        <f t="shared" si="17"/>
        <v>0</v>
      </c>
      <c r="O40" s="68">
        <f t="shared" si="17"/>
        <v>0</v>
      </c>
      <c r="P40" s="68">
        <f t="shared" si="17"/>
        <v>0</v>
      </c>
      <c r="Q40" s="68">
        <f t="shared" si="17"/>
        <v>0</v>
      </c>
      <c r="R40" s="68">
        <f t="shared" si="17"/>
        <v>0</v>
      </c>
      <c r="S40" s="68">
        <f t="shared" si="17"/>
        <v>0</v>
      </c>
      <c r="T40" s="68">
        <f t="shared" si="17"/>
        <v>0</v>
      </c>
      <c r="U40" s="68">
        <f t="shared" si="17"/>
        <v>0</v>
      </c>
      <c r="V40" s="68">
        <f t="shared" si="17"/>
        <v>0</v>
      </c>
      <c r="W40" s="68">
        <f t="shared" si="17"/>
        <v>0</v>
      </c>
      <c r="X40" s="97">
        <f t="shared" si="17"/>
        <v>0</v>
      </c>
    </row>
    <row r="41" spans="1:24">
      <c r="A41" s="70" t="s">
        <v>83</v>
      </c>
      <c r="B41" s="64">
        <v>5020401000</v>
      </c>
      <c r="C41" s="65"/>
      <c r="D41" s="65">
        <f>G41+H41+I41</f>
        <v>0</v>
      </c>
      <c r="E41" s="65">
        <f t="shared" si="14"/>
        <v>0</v>
      </c>
      <c r="F41" s="65">
        <f>C41</f>
        <v>0</v>
      </c>
      <c r="G41" s="65"/>
      <c r="H41" s="65"/>
      <c r="I41" s="65"/>
      <c r="J41" s="65">
        <f t="shared" si="3"/>
        <v>0</v>
      </c>
      <c r="K41" s="65"/>
      <c r="L41" s="65"/>
      <c r="M41" s="65"/>
      <c r="N41" s="65"/>
      <c r="O41" s="65">
        <f t="shared" si="4"/>
        <v>0</v>
      </c>
      <c r="P41" s="65"/>
      <c r="Q41" s="65"/>
      <c r="R41" s="65"/>
      <c r="S41" s="65"/>
      <c r="T41" s="65">
        <f t="shared" si="5"/>
        <v>0</v>
      </c>
      <c r="U41" s="65">
        <f t="shared" si="6"/>
        <v>0</v>
      </c>
      <c r="V41" s="65">
        <f t="shared" si="7"/>
        <v>0</v>
      </c>
      <c r="W41" s="65"/>
      <c r="X41" s="73">
        <f t="shared" si="8"/>
        <v>0</v>
      </c>
    </row>
    <row r="42" spans="1:24">
      <c r="A42" s="70" t="s">
        <v>84</v>
      </c>
      <c r="B42" s="64">
        <v>5020402000</v>
      </c>
      <c r="C42" s="65">
        <v>1000</v>
      </c>
      <c r="D42" s="65">
        <f>G42+H42+I42</f>
        <v>-1000</v>
      </c>
      <c r="E42" s="65">
        <f t="shared" si="14"/>
        <v>0</v>
      </c>
      <c r="F42" s="65">
        <f>C42</f>
        <v>1000</v>
      </c>
      <c r="G42" s="65">
        <v>-1000</v>
      </c>
      <c r="H42" s="65"/>
      <c r="I42" s="65"/>
      <c r="J42" s="65">
        <f t="shared" si="3"/>
        <v>0</v>
      </c>
      <c r="K42" s="65"/>
      <c r="L42" s="65"/>
      <c r="M42" s="65"/>
      <c r="N42" s="65"/>
      <c r="O42" s="65">
        <f t="shared" si="4"/>
        <v>0</v>
      </c>
      <c r="P42" s="65"/>
      <c r="Q42" s="65"/>
      <c r="R42" s="65"/>
      <c r="S42" s="65"/>
      <c r="T42" s="65">
        <f t="shared" si="5"/>
        <v>0</v>
      </c>
      <c r="U42" s="65">
        <f t="shared" si="6"/>
        <v>0</v>
      </c>
      <c r="V42" s="65">
        <f t="shared" si="7"/>
        <v>0</v>
      </c>
      <c r="W42" s="65"/>
      <c r="X42" s="73">
        <f t="shared" si="8"/>
        <v>0</v>
      </c>
    </row>
    <row r="43" spans="1:24" s="51" customFormat="1">
      <c r="A43" s="74" t="s">
        <v>85</v>
      </c>
      <c r="B43" s="67">
        <v>5020500000</v>
      </c>
      <c r="C43" s="68">
        <f>SUM(C44:C48)</f>
        <v>8488.4500000000007</v>
      </c>
      <c r="D43" s="68">
        <f t="shared" ref="D43:X43" si="18">SUM(D44:D48)</f>
        <v>-8488.4500000000007</v>
      </c>
      <c r="E43" s="68">
        <f t="shared" si="18"/>
        <v>0</v>
      </c>
      <c r="F43" s="68">
        <f t="shared" si="18"/>
        <v>8488.4500000000007</v>
      </c>
      <c r="G43" s="68">
        <f t="shared" si="18"/>
        <v>-8488.4500000000007</v>
      </c>
      <c r="H43" s="68">
        <f t="shared" si="18"/>
        <v>0</v>
      </c>
      <c r="I43" s="68">
        <f t="shared" si="18"/>
        <v>0</v>
      </c>
      <c r="J43" s="68">
        <f t="shared" si="18"/>
        <v>0</v>
      </c>
      <c r="K43" s="68">
        <f t="shared" si="18"/>
        <v>0</v>
      </c>
      <c r="L43" s="68">
        <f t="shared" si="18"/>
        <v>0</v>
      </c>
      <c r="M43" s="68">
        <f t="shared" si="18"/>
        <v>0</v>
      </c>
      <c r="N43" s="68">
        <f t="shared" si="18"/>
        <v>0</v>
      </c>
      <c r="O43" s="68">
        <f t="shared" si="18"/>
        <v>0</v>
      </c>
      <c r="P43" s="68">
        <f t="shared" si="18"/>
        <v>0</v>
      </c>
      <c r="Q43" s="68">
        <f t="shared" si="18"/>
        <v>0</v>
      </c>
      <c r="R43" s="68">
        <f t="shared" si="18"/>
        <v>0</v>
      </c>
      <c r="S43" s="68">
        <f t="shared" si="18"/>
        <v>0</v>
      </c>
      <c r="T43" s="68">
        <f t="shared" si="18"/>
        <v>0</v>
      </c>
      <c r="U43" s="68">
        <f t="shared" si="18"/>
        <v>0</v>
      </c>
      <c r="V43" s="68">
        <f t="shared" si="18"/>
        <v>0</v>
      </c>
      <c r="W43" s="68">
        <f t="shared" si="18"/>
        <v>0</v>
      </c>
      <c r="X43" s="97">
        <f t="shared" si="18"/>
        <v>0</v>
      </c>
    </row>
    <row r="44" spans="1:24">
      <c r="A44" s="70" t="s">
        <v>187</v>
      </c>
      <c r="B44" s="64">
        <v>5020501000</v>
      </c>
      <c r="C44" s="65"/>
      <c r="D44" s="65">
        <f>G44+H44+I44</f>
        <v>0</v>
      </c>
      <c r="E44" s="65">
        <f t="shared" si="14"/>
        <v>0</v>
      </c>
      <c r="F44" s="65">
        <f>C44</f>
        <v>0</v>
      </c>
      <c r="G44" s="65"/>
      <c r="H44" s="65"/>
      <c r="I44" s="65"/>
      <c r="J44" s="65">
        <f t="shared" si="3"/>
        <v>0</v>
      </c>
      <c r="K44" s="65"/>
      <c r="L44" s="65"/>
      <c r="M44" s="65"/>
      <c r="N44" s="65"/>
      <c r="O44" s="65">
        <f t="shared" si="4"/>
        <v>0</v>
      </c>
      <c r="P44" s="65"/>
      <c r="Q44" s="65"/>
      <c r="R44" s="65"/>
      <c r="S44" s="65"/>
      <c r="T44" s="65">
        <f t="shared" si="5"/>
        <v>0</v>
      </c>
      <c r="U44" s="65">
        <f t="shared" si="6"/>
        <v>0</v>
      </c>
      <c r="V44" s="65">
        <f t="shared" si="7"/>
        <v>0</v>
      </c>
      <c r="W44" s="65"/>
      <c r="X44" s="73">
        <f t="shared" si="8"/>
        <v>0</v>
      </c>
    </row>
    <row r="45" spans="1:24">
      <c r="A45" s="70" t="s">
        <v>86</v>
      </c>
      <c r="B45" s="64">
        <v>5020502001</v>
      </c>
      <c r="C45" s="65"/>
      <c r="D45" s="65">
        <f t="shared" ref="D45:D47" si="19">G45+H45+I45</f>
        <v>0</v>
      </c>
      <c r="E45" s="65">
        <f t="shared" si="14"/>
        <v>0</v>
      </c>
      <c r="F45" s="65">
        <f t="shared" ref="F45:F46" si="20">C45</f>
        <v>0</v>
      </c>
      <c r="G45" s="65"/>
      <c r="H45" s="65"/>
      <c r="I45" s="65"/>
      <c r="J45" s="65">
        <f t="shared" si="3"/>
        <v>0</v>
      </c>
      <c r="K45" s="65"/>
      <c r="L45" s="65"/>
      <c r="M45" s="65"/>
      <c r="N45" s="65"/>
      <c r="O45" s="65">
        <f t="shared" si="4"/>
        <v>0</v>
      </c>
      <c r="P45" s="65"/>
      <c r="Q45" s="65"/>
      <c r="R45" s="65"/>
      <c r="S45" s="65"/>
      <c r="T45" s="65">
        <f t="shared" si="5"/>
        <v>0</v>
      </c>
      <c r="U45" s="65">
        <f t="shared" si="6"/>
        <v>0</v>
      </c>
      <c r="V45" s="65">
        <f t="shared" si="7"/>
        <v>0</v>
      </c>
      <c r="W45" s="65"/>
      <c r="X45" s="73">
        <f t="shared" si="8"/>
        <v>0</v>
      </c>
    </row>
    <row r="46" spans="1:24">
      <c r="A46" s="70" t="s">
        <v>188</v>
      </c>
      <c r="B46" s="64">
        <v>5020502002</v>
      </c>
      <c r="C46" s="65">
        <v>1624.93</v>
      </c>
      <c r="D46" s="65">
        <f t="shared" si="19"/>
        <v>-1624.93</v>
      </c>
      <c r="E46" s="65">
        <f t="shared" si="14"/>
        <v>0</v>
      </c>
      <c r="F46" s="65">
        <f t="shared" si="20"/>
        <v>1624.93</v>
      </c>
      <c r="G46" s="65">
        <v>-1624.93</v>
      </c>
      <c r="H46" s="65"/>
      <c r="I46" s="65"/>
      <c r="J46" s="65">
        <f t="shared" si="3"/>
        <v>0</v>
      </c>
      <c r="K46" s="65"/>
      <c r="L46" s="65"/>
      <c r="M46" s="65"/>
      <c r="N46" s="65"/>
      <c r="O46" s="65">
        <f t="shared" si="4"/>
        <v>0</v>
      </c>
      <c r="P46" s="65"/>
      <c r="Q46" s="65"/>
      <c r="R46" s="65"/>
      <c r="S46" s="65"/>
      <c r="T46" s="65">
        <f t="shared" si="5"/>
        <v>0</v>
      </c>
      <c r="U46" s="65">
        <f t="shared" si="6"/>
        <v>0</v>
      </c>
      <c r="V46" s="65">
        <f t="shared" si="7"/>
        <v>0</v>
      </c>
      <c r="W46" s="65"/>
      <c r="X46" s="73">
        <f t="shared" si="8"/>
        <v>0</v>
      </c>
    </row>
    <row r="47" spans="1:24">
      <c r="A47" s="70" t="s">
        <v>87</v>
      </c>
      <c r="B47" s="64">
        <v>5020503000</v>
      </c>
      <c r="C47" s="65">
        <v>5302.36</v>
      </c>
      <c r="D47" s="65">
        <f t="shared" si="19"/>
        <v>-5302.36</v>
      </c>
      <c r="E47" s="65">
        <f t="shared" si="14"/>
        <v>0</v>
      </c>
      <c r="F47" s="65">
        <f>C47</f>
        <v>5302.36</v>
      </c>
      <c r="G47" s="65">
        <v>-5302.36</v>
      </c>
      <c r="H47" s="65"/>
      <c r="I47" s="65"/>
      <c r="J47" s="65">
        <f t="shared" si="3"/>
        <v>0</v>
      </c>
      <c r="K47" s="65"/>
      <c r="L47" s="65"/>
      <c r="M47" s="65"/>
      <c r="N47" s="65"/>
      <c r="O47" s="65">
        <f t="shared" si="4"/>
        <v>0</v>
      </c>
      <c r="P47" s="65"/>
      <c r="Q47" s="65"/>
      <c r="R47" s="65"/>
      <c r="S47" s="65"/>
      <c r="T47" s="65">
        <f t="shared" si="5"/>
        <v>0</v>
      </c>
      <c r="U47" s="65">
        <f t="shared" si="6"/>
        <v>0</v>
      </c>
      <c r="V47" s="65">
        <f t="shared" si="7"/>
        <v>0</v>
      </c>
      <c r="W47" s="65"/>
      <c r="X47" s="73">
        <f t="shared" si="8"/>
        <v>0</v>
      </c>
    </row>
    <row r="48" spans="1:24">
      <c r="A48" s="70" t="s">
        <v>189</v>
      </c>
      <c r="B48" s="64">
        <v>5020504000</v>
      </c>
      <c r="C48" s="65">
        <v>1561.16</v>
      </c>
      <c r="D48" s="65">
        <f>G48+H48+I48</f>
        <v>-1561.16</v>
      </c>
      <c r="E48" s="65">
        <f t="shared" si="14"/>
        <v>0</v>
      </c>
      <c r="F48" s="65">
        <f>C48</f>
        <v>1561.16</v>
      </c>
      <c r="G48" s="65">
        <v>-1561.16</v>
      </c>
      <c r="H48" s="65"/>
      <c r="I48" s="65"/>
      <c r="J48" s="65">
        <f t="shared" si="3"/>
        <v>0</v>
      </c>
      <c r="K48" s="65"/>
      <c r="L48" s="65"/>
      <c r="M48" s="65"/>
      <c r="N48" s="65"/>
      <c r="O48" s="65">
        <f t="shared" si="4"/>
        <v>0</v>
      </c>
      <c r="P48" s="65"/>
      <c r="Q48" s="65"/>
      <c r="R48" s="65"/>
      <c r="S48" s="65"/>
      <c r="T48" s="65">
        <f t="shared" si="5"/>
        <v>0</v>
      </c>
      <c r="U48" s="65">
        <f t="shared" si="6"/>
        <v>0</v>
      </c>
      <c r="V48" s="65">
        <f t="shared" si="7"/>
        <v>0</v>
      </c>
      <c r="W48" s="65"/>
      <c r="X48" s="73">
        <f t="shared" si="8"/>
        <v>0</v>
      </c>
    </row>
    <row r="49" spans="1:24" s="51" customFormat="1">
      <c r="A49" s="66" t="s">
        <v>190</v>
      </c>
      <c r="B49" s="67">
        <v>5020700000</v>
      </c>
      <c r="C49" s="68">
        <f>SUM(C50)</f>
        <v>0</v>
      </c>
      <c r="D49" s="68">
        <f t="shared" ref="D49:X49" si="21">SUM(D50)</f>
        <v>0</v>
      </c>
      <c r="E49" s="68">
        <f t="shared" si="21"/>
        <v>0</v>
      </c>
      <c r="F49" s="68">
        <f t="shared" si="21"/>
        <v>0</v>
      </c>
      <c r="G49" s="68">
        <f t="shared" si="21"/>
        <v>0</v>
      </c>
      <c r="H49" s="68">
        <f t="shared" si="21"/>
        <v>0</v>
      </c>
      <c r="I49" s="68">
        <f t="shared" si="21"/>
        <v>0</v>
      </c>
      <c r="J49" s="68">
        <f t="shared" si="21"/>
        <v>0</v>
      </c>
      <c r="K49" s="68">
        <f t="shared" si="21"/>
        <v>0</v>
      </c>
      <c r="L49" s="68">
        <f t="shared" si="21"/>
        <v>0</v>
      </c>
      <c r="M49" s="68">
        <f t="shared" si="21"/>
        <v>0</v>
      </c>
      <c r="N49" s="68">
        <f t="shared" si="21"/>
        <v>0</v>
      </c>
      <c r="O49" s="68">
        <f t="shared" si="21"/>
        <v>0</v>
      </c>
      <c r="P49" s="68">
        <f t="shared" si="21"/>
        <v>0</v>
      </c>
      <c r="Q49" s="68">
        <f t="shared" si="21"/>
        <v>0</v>
      </c>
      <c r="R49" s="68">
        <f t="shared" si="21"/>
        <v>0</v>
      </c>
      <c r="S49" s="68">
        <f t="shared" si="21"/>
        <v>0</v>
      </c>
      <c r="T49" s="68">
        <f t="shared" si="21"/>
        <v>0</v>
      </c>
      <c r="U49" s="68">
        <f t="shared" si="21"/>
        <v>0</v>
      </c>
      <c r="V49" s="68">
        <f t="shared" si="21"/>
        <v>0</v>
      </c>
      <c r="W49" s="68">
        <f t="shared" si="21"/>
        <v>0</v>
      </c>
      <c r="X49" s="97">
        <f t="shared" si="21"/>
        <v>0</v>
      </c>
    </row>
    <row r="50" spans="1:24">
      <c r="A50" s="70" t="s">
        <v>89</v>
      </c>
      <c r="B50" s="64">
        <v>5020701000</v>
      </c>
      <c r="C50" s="65"/>
      <c r="D50" s="65">
        <f>G50+H50+I50</f>
        <v>0</v>
      </c>
      <c r="E50" s="65">
        <f t="shared" si="14"/>
        <v>0</v>
      </c>
      <c r="F50" s="65">
        <f>C50</f>
        <v>0</v>
      </c>
      <c r="G50" s="65"/>
      <c r="H50" s="65"/>
      <c r="I50" s="65"/>
      <c r="J50" s="65">
        <f t="shared" si="3"/>
        <v>0</v>
      </c>
      <c r="K50" s="65"/>
      <c r="L50" s="65"/>
      <c r="M50" s="65"/>
      <c r="N50" s="65"/>
      <c r="O50" s="65">
        <f t="shared" si="4"/>
        <v>0</v>
      </c>
      <c r="P50" s="65"/>
      <c r="Q50" s="65"/>
      <c r="R50" s="65"/>
      <c r="S50" s="65"/>
      <c r="T50" s="65">
        <f t="shared" si="5"/>
        <v>0</v>
      </c>
      <c r="U50" s="65">
        <f t="shared" si="6"/>
        <v>0</v>
      </c>
      <c r="V50" s="65">
        <f t="shared" si="7"/>
        <v>0</v>
      </c>
      <c r="W50" s="65"/>
      <c r="X50" s="73">
        <f t="shared" si="8"/>
        <v>0</v>
      </c>
    </row>
    <row r="51" spans="1:24" s="51" customFormat="1">
      <c r="A51" s="66" t="s">
        <v>191</v>
      </c>
      <c r="B51" s="67">
        <v>5021000000</v>
      </c>
      <c r="C51" s="68">
        <f>SUM(C52)</f>
        <v>0</v>
      </c>
      <c r="D51" s="68">
        <f t="shared" ref="D51:X51" si="22">SUM(D52)</f>
        <v>0</v>
      </c>
      <c r="E51" s="68">
        <f t="shared" si="22"/>
        <v>0</v>
      </c>
      <c r="F51" s="68">
        <f t="shared" si="22"/>
        <v>0</v>
      </c>
      <c r="G51" s="68">
        <f t="shared" si="22"/>
        <v>0</v>
      </c>
      <c r="H51" s="68">
        <f t="shared" si="22"/>
        <v>0</v>
      </c>
      <c r="I51" s="68">
        <f t="shared" si="22"/>
        <v>0</v>
      </c>
      <c r="J51" s="68">
        <f t="shared" si="22"/>
        <v>0</v>
      </c>
      <c r="K51" s="68">
        <f t="shared" si="22"/>
        <v>0</v>
      </c>
      <c r="L51" s="68">
        <f t="shared" si="22"/>
        <v>0</v>
      </c>
      <c r="M51" s="68">
        <f t="shared" si="22"/>
        <v>0</v>
      </c>
      <c r="N51" s="68">
        <f t="shared" si="22"/>
        <v>0</v>
      </c>
      <c r="O51" s="68">
        <f t="shared" si="22"/>
        <v>0</v>
      </c>
      <c r="P51" s="68">
        <f t="shared" si="22"/>
        <v>0</v>
      </c>
      <c r="Q51" s="68">
        <f t="shared" si="22"/>
        <v>0</v>
      </c>
      <c r="R51" s="68">
        <f t="shared" si="22"/>
        <v>0</v>
      </c>
      <c r="S51" s="68">
        <f t="shared" si="22"/>
        <v>0</v>
      </c>
      <c r="T51" s="68">
        <f t="shared" si="22"/>
        <v>0</v>
      </c>
      <c r="U51" s="68">
        <f t="shared" si="22"/>
        <v>0</v>
      </c>
      <c r="V51" s="68">
        <f t="shared" si="22"/>
        <v>0</v>
      </c>
      <c r="W51" s="68">
        <f t="shared" si="22"/>
        <v>0</v>
      </c>
      <c r="X51" s="97">
        <f t="shared" si="22"/>
        <v>0</v>
      </c>
    </row>
    <row r="52" spans="1:24">
      <c r="A52" s="70" t="s">
        <v>192</v>
      </c>
      <c r="B52" s="64">
        <v>5021003000</v>
      </c>
      <c r="C52" s="65"/>
      <c r="D52" s="65">
        <f>G52+H52+I52</f>
        <v>0</v>
      </c>
      <c r="E52" s="65">
        <f t="shared" si="14"/>
        <v>0</v>
      </c>
      <c r="F52" s="65">
        <f>C52</f>
        <v>0</v>
      </c>
      <c r="G52" s="65"/>
      <c r="H52" s="65"/>
      <c r="I52" s="65"/>
      <c r="J52" s="65">
        <f t="shared" si="3"/>
        <v>0</v>
      </c>
      <c r="K52" s="65"/>
      <c r="L52" s="65"/>
      <c r="M52" s="65"/>
      <c r="N52" s="65"/>
      <c r="O52" s="65">
        <f t="shared" si="4"/>
        <v>0</v>
      </c>
      <c r="P52" s="65"/>
      <c r="Q52" s="65"/>
      <c r="R52" s="65"/>
      <c r="S52" s="65"/>
      <c r="T52" s="65">
        <f t="shared" si="5"/>
        <v>0</v>
      </c>
      <c r="U52" s="65">
        <f t="shared" si="6"/>
        <v>0</v>
      </c>
      <c r="V52" s="65">
        <f t="shared" si="7"/>
        <v>0</v>
      </c>
      <c r="W52" s="65"/>
      <c r="X52" s="73">
        <f t="shared" si="8"/>
        <v>0</v>
      </c>
    </row>
    <row r="53" spans="1:24" s="51" customFormat="1">
      <c r="A53" s="66" t="s">
        <v>90</v>
      </c>
      <c r="B53" s="67">
        <v>5021100000</v>
      </c>
      <c r="C53" s="68">
        <f t="shared" ref="C53:X53" si="23">SUM(C54:C58)</f>
        <v>0</v>
      </c>
      <c r="D53" s="68">
        <f t="shared" si="23"/>
        <v>302568.00000000012</v>
      </c>
      <c r="E53" s="68">
        <f t="shared" si="23"/>
        <v>302568.00000000012</v>
      </c>
      <c r="F53" s="68">
        <f t="shared" si="23"/>
        <v>0</v>
      </c>
      <c r="G53" s="68">
        <f t="shared" si="23"/>
        <v>-3202</v>
      </c>
      <c r="H53" s="68">
        <f t="shared" si="23"/>
        <v>0</v>
      </c>
      <c r="I53" s="68">
        <f t="shared" si="23"/>
        <v>305770.00000000012</v>
      </c>
      <c r="J53" s="68">
        <f t="shared" si="23"/>
        <v>302568.00000000012</v>
      </c>
      <c r="K53" s="68">
        <f t="shared" si="23"/>
        <v>0</v>
      </c>
      <c r="L53" s="68">
        <f t="shared" si="23"/>
        <v>175508</v>
      </c>
      <c r="M53" s="68">
        <f t="shared" si="23"/>
        <v>127060</v>
      </c>
      <c r="N53" s="68">
        <f t="shared" si="23"/>
        <v>0</v>
      </c>
      <c r="O53" s="68">
        <f t="shared" si="23"/>
        <v>302568</v>
      </c>
      <c r="P53" s="68">
        <f t="shared" si="23"/>
        <v>0</v>
      </c>
      <c r="Q53" s="68">
        <f t="shared" si="23"/>
        <v>71084.100000000006</v>
      </c>
      <c r="R53" s="68">
        <f t="shared" si="23"/>
        <v>123248.2</v>
      </c>
      <c r="S53" s="68">
        <f t="shared" si="23"/>
        <v>108235.7</v>
      </c>
      <c r="T53" s="68">
        <f t="shared" si="23"/>
        <v>302568</v>
      </c>
      <c r="U53" s="68">
        <f t="shared" si="23"/>
        <v>0</v>
      </c>
      <c r="V53" s="68">
        <f t="shared" si="23"/>
        <v>0</v>
      </c>
      <c r="W53" s="68">
        <f t="shared" si="23"/>
        <v>0</v>
      </c>
      <c r="X53" s="97">
        <f t="shared" si="23"/>
        <v>0</v>
      </c>
    </row>
    <row r="54" spans="1:24">
      <c r="A54" s="70" t="s">
        <v>193</v>
      </c>
      <c r="B54" s="64">
        <v>5021101000</v>
      </c>
      <c r="C54" s="65"/>
      <c r="D54" s="65">
        <f>G54+H54+I54</f>
        <v>0</v>
      </c>
      <c r="E54" s="65">
        <f t="shared" si="14"/>
        <v>0</v>
      </c>
      <c r="F54" s="65">
        <f>C54</f>
        <v>0</v>
      </c>
      <c r="G54" s="65"/>
      <c r="H54" s="65"/>
      <c r="I54" s="65"/>
      <c r="J54" s="65">
        <f t="shared" ref="J54:J103" si="24">SUM(F54:I54)</f>
        <v>0</v>
      </c>
      <c r="K54" s="65"/>
      <c r="L54" s="65"/>
      <c r="M54" s="65"/>
      <c r="N54" s="65"/>
      <c r="O54" s="65">
        <f t="shared" ref="O54:O72" si="25">SUM(K54:N54)</f>
        <v>0</v>
      </c>
      <c r="P54" s="65"/>
      <c r="Q54" s="65"/>
      <c r="R54" s="65"/>
      <c r="S54" s="65"/>
      <c r="T54" s="65">
        <f t="shared" ref="T54:T103" si="26">SUM(P54:S54)</f>
        <v>0</v>
      </c>
      <c r="U54" s="65">
        <f t="shared" ref="U54:U74" si="27">E54-J54</f>
        <v>0</v>
      </c>
      <c r="V54" s="65">
        <f t="shared" ref="V54:V74" si="28">J54-O54</f>
        <v>0</v>
      </c>
      <c r="W54" s="65"/>
      <c r="X54" s="73">
        <f t="shared" ref="X54:X103" si="29">O54-T54-W54</f>
        <v>0</v>
      </c>
    </row>
    <row r="55" spans="1:24">
      <c r="A55" s="70" t="s">
        <v>194</v>
      </c>
      <c r="B55" s="64">
        <v>5021102000</v>
      </c>
      <c r="C55" s="65"/>
      <c r="D55" s="65">
        <f>G55+H55+I55</f>
        <v>0</v>
      </c>
      <c r="E55" s="65">
        <f t="shared" si="14"/>
        <v>0</v>
      </c>
      <c r="F55" s="65">
        <f>C55</f>
        <v>0</v>
      </c>
      <c r="G55" s="65"/>
      <c r="H55" s="65"/>
      <c r="I55" s="65"/>
      <c r="J55" s="65">
        <f t="shared" si="24"/>
        <v>0</v>
      </c>
      <c r="K55" s="65"/>
      <c r="L55" s="65"/>
      <c r="M55" s="65"/>
      <c r="N55" s="65"/>
      <c r="O55" s="65">
        <f t="shared" si="25"/>
        <v>0</v>
      </c>
      <c r="P55" s="65"/>
      <c r="Q55" s="65"/>
      <c r="R55" s="65"/>
      <c r="S55" s="65"/>
      <c r="T55" s="65">
        <f t="shared" si="26"/>
        <v>0</v>
      </c>
      <c r="U55" s="65">
        <f t="shared" si="27"/>
        <v>0</v>
      </c>
      <c r="V55" s="65">
        <f t="shared" si="28"/>
        <v>0</v>
      </c>
      <c r="W55" s="65"/>
      <c r="X55" s="73">
        <f t="shared" si="29"/>
        <v>0</v>
      </c>
    </row>
    <row r="56" spans="1:24">
      <c r="A56" s="75" t="s">
        <v>195</v>
      </c>
      <c r="B56" s="64">
        <v>5021103001</v>
      </c>
      <c r="C56" s="65"/>
      <c r="D56" s="65">
        <f t="shared" ref="D56:D57" si="30">G56+H56+I56</f>
        <v>0</v>
      </c>
      <c r="E56" s="65">
        <f t="shared" si="14"/>
        <v>0</v>
      </c>
      <c r="F56" s="65">
        <f t="shared" ref="F56:F57" si="31">C56</f>
        <v>0</v>
      </c>
      <c r="G56" s="65"/>
      <c r="H56" s="65"/>
      <c r="I56" s="65"/>
      <c r="J56" s="65">
        <f t="shared" si="24"/>
        <v>0</v>
      </c>
      <c r="K56" s="65"/>
      <c r="L56" s="65"/>
      <c r="M56" s="65"/>
      <c r="N56" s="65"/>
      <c r="O56" s="65">
        <f t="shared" si="25"/>
        <v>0</v>
      </c>
      <c r="P56" s="65"/>
      <c r="Q56" s="65"/>
      <c r="R56" s="65"/>
      <c r="S56" s="65"/>
      <c r="T56" s="65">
        <f t="shared" si="26"/>
        <v>0</v>
      </c>
      <c r="U56" s="65">
        <f t="shared" si="27"/>
        <v>0</v>
      </c>
      <c r="V56" s="65">
        <f t="shared" si="28"/>
        <v>0</v>
      </c>
      <c r="W56" s="65"/>
      <c r="X56" s="73">
        <f t="shared" si="29"/>
        <v>0</v>
      </c>
    </row>
    <row r="57" spans="1:24">
      <c r="A57" s="70" t="s">
        <v>91</v>
      </c>
      <c r="B57" s="64">
        <v>5021103002</v>
      </c>
      <c r="C57" s="65"/>
      <c r="D57" s="65">
        <f t="shared" si="30"/>
        <v>0</v>
      </c>
      <c r="E57" s="65">
        <f t="shared" si="14"/>
        <v>0</v>
      </c>
      <c r="F57" s="65">
        <f t="shared" si="31"/>
        <v>0</v>
      </c>
      <c r="G57" s="65"/>
      <c r="H57" s="65"/>
      <c r="I57" s="65"/>
      <c r="J57" s="65">
        <f t="shared" si="24"/>
        <v>0</v>
      </c>
      <c r="K57" s="65"/>
      <c r="L57" s="65"/>
      <c r="M57" s="65"/>
      <c r="N57" s="65"/>
      <c r="O57" s="65">
        <f t="shared" si="25"/>
        <v>0</v>
      </c>
      <c r="P57" s="65"/>
      <c r="Q57" s="65"/>
      <c r="R57" s="65"/>
      <c r="S57" s="65"/>
      <c r="T57" s="65">
        <f t="shared" si="26"/>
        <v>0</v>
      </c>
      <c r="U57" s="65">
        <f t="shared" si="27"/>
        <v>0</v>
      </c>
      <c r="V57" s="65">
        <f t="shared" si="28"/>
        <v>0</v>
      </c>
      <c r="W57" s="65"/>
      <c r="X57" s="73">
        <f t="shared" si="29"/>
        <v>0</v>
      </c>
    </row>
    <row r="58" spans="1:24">
      <c r="A58" s="70" t="s">
        <v>92</v>
      </c>
      <c r="B58" s="64">
        <v>5021199000</v>
      </c>
      <c r="C58" s="65"/>
      <c r="D58" s="65">
        <f>G58+H58+I58</f>
        <v>302568.00000000012</v>
      </c>
      <c r="E58" s="65">
        <f t="shared" si="14"/>
        <v>302568.00000000012</v>
      </c>
      <c r="F58" s="65">
        <f>C58</f>
        <v>0</v>
      </c>
      <c r="G58" s="65">
        <v>-3202</v>
      </c>
      <c r="H58" s="65"/>
      <c r="I58" s="65">
        <v>305770.00000000012</v>
      </c>
      <c r="J58" s="65">
        <f t="shared" si="24"/>
        <v>302568.00000000012</v>
      </c>
      <c r="K58" s="65"/>
      <c r="L58" s="65">
        <v>175508</v>
      </c>
      <c r="M58" s="65">
        <v>127060</v>
      </c>
      <c r="N58" s="65"/>
      <c r="O58" s="65">
        <f t="shared" si="25"/>
        <v>302568</v>
      </c>
      <c r="P58" s="65"/>
      <c r="Q58" s="65">
        <v>71084.100000000006</v>
      </c>
      <c r="R58" s="65">
        <v>123248.2</v>
      </c>
      <c r="S58" s="65">
        <v>108235.7</v>
      </c>
      <c r="T58" s="65">
        <f t="shared" si="26"/>
        <v>302568</v>
      </c>
      <c r="U58" s="65">
        <f t="shared" si="27"/>
        <v>0</v>
      </c>
      <c r="V58" s="65">
        <f t="shared" si="28"/>
        <v>0</v>
      </c>
      <c r="W58" s="65"/>
      <c r="X58" s="73">
        <f t="shared" si="29"/>
        <v>0</v>
      </c>
    </row>
    <row r="59" spans="1:24" s="51" customFormat="1">
      <c r="A59" s="66" t="s">
        <v>93</v>
      </c>
      <c r="B59" s="67">
        <v>5021200000</v>
      </c>
      <c r="C59" s="68">
        <f>SUM(C60:C62)</f>
        <v>0</v>
      </c>
      <c r="D59" s="68">
        <f t="shared" ref="D59:X59" si="32">SUM(D60:D62)</f>
        <v>0</v>
      </c>
      <c r="E59" s="68">
        <f t="shared" si="32"/>
        <v>0</v>
      </c>
      <c r="F59" s="68">
        <f t="shared" si="32"/>
        <v>0</v>
      </c>
      <c r="G59" s="68">
        <f t="shared" si="32"/>
        <v>0</v>
      </c>
      <c r="H59" s="68">
        <f t="shared" si="32"/>
        <v>0</v>
      </c>
      <c r="I59" s="68">
        <f t="shared" si="32"/>
        <v>0</v>
      </c>
      <c r="J59" s="68">
        <f t="shared" si="32"/>
        <v>0</v>
      </c>
      <c r="K59" s="68">
        <f t="shared" si="32"/>
        <v>0</v>
      </c>
      <c r="L59" s="68">
        <f t="shared" si="32"/>
        <v>0</v>
      </c>
      <c r="M59" s="68">
        <f t="shared" si="32"/>
        <v>0</v>
      </c>
      <c r="N59" s="68">
        <f t="shared" si="32"/>
        <v>0</v>
      </c>
      <c r="O59" s="68">
        <f t="shared" si="32"/>
        <v>0</v>
      </c>
      <c r="P59" s="68">
        <f t="shared" si="32"/>
        <v>0</v>
      </c>
      <c r="Q59" s="68">
        <f t="shared" si="32"/>
        <v>0</v>
      </c>
      <c r="R59" s="68">
        <f t="shared" si="32"/>
        <v>0</v>
      </c>
      <c r="S59" s="68">
        <f t="shared" si="32"/>
        <v>0</v>
      </c>
      <c r="T59" s="68">
        <f t="shared" si="32"/>
        <v>0</v>
      </c>
      <c r="U59" s="68">
        <f t="shared" si="32"/>
        <v>0</v>
      </c>
      <c r="V59" s="68">
        <f t="shared" si="32"/>
        <v>0</v>
      </c>
      <c r="W59" s="68">
        <f t="shared" si="32"/>
        <v>0</v>
      </c>
      <c r="X59" s="97">
        <f t="shared" si="32"/>
        <v>0</v>
      </c>
    </row>
    <row r="60" spans="1:24">
      <c r="A60" s="70" t="s">
        <v>94</v>
      </c>
      <c r="B60" s="64">
        <v>5021202000</v>
      </c>
      <c r="C60" s="65"/>
      <c r="D60" s="65">
        <f>G60+H60+I60</f>
        <v>0</v>
      </c>
      <c r="E60" s="65">
        <f t="shared" si="14"/>
        <v>0</v>
      </c>
      <c r="F60" s="65">
        <f>C60</f>
        <v>0</v>
      </c>
      <c r="G60" s="65"/>
      <c r="H60" s="65"/>
      <c r="I60" s="65"/>
      <c r="J60" s="65">
        <f t="shared" si="24"/>
        <v>0</v>
      </c>
      <c r="K60" s="65"/>
      <c r="L60" s="65"/>
      <c r="M60" s="65"/>
      <c r="N60" s="65"/>
      <c r="O60" s="65">
        <f t="shared" si="25"/>
        <v>0</v>
      </c>
      <c r="P60" s="65"/>
      <c r="Q60" s="65"/>
      <c r="R60" s="65"/>
      <c r="S60" s="65"/>
      <c r="T60" s="65">
        <f t="shared" si="26"/>
        <v>0</v>
      </c>
      <c r="U60" s="65">
        <f t="shared" si="27"/>
        <v>0</v>
      </c>
      <c r="V60" s="65">
        <f t="shared" si="28"/>
        <v>0</v>
      </c>
      <c r="W60" s="65"/>
      <c r="X60" s="73">
        <f t="shared" si="29"/>
        <v>0</v>
      </c>
    </row>
    <row r="61" spans="1:24">
      <c r="A61" s="70" t="s">
        <v>95</v>
      </c>
      <c r="B61" s="64">
        <v>5021203000</v>
      </c>
      <c r="C61" s="65"/>
      <c r="D61" s="65">
        <f>G61+H61+I61</f>
        <v>0</v>
      </c>
      <c r="E61" s="65">
        <f t="shared" si="14"/>
        <v>0</v>
      </c>
      <c r="F61" s="65">
        <f>C61</f>
        <v>0</v>
      </c>
      <c r="G61" s="65"/>
      <c r="H61" s="65"/>
      <c r="I61" s="65"/>
      <c r="J61" s="65">
        <f t="shared" si="24"/>
        <v>0</v>
      </c>
      <c r="K61" s="65"/>
      <c r="L61" s="65"/>
      <c r="M61" s="65"/>
      <c r="N61" s="65"/>
      <c r="O61" s="65">
        <f t="shared" si="25"/>
        <v>0</v>
      </c>
      <c r="P61" s="65"/>
      <c r="Q61" s="65"/>
      <c r="R61" s="65"/>
      <c r="S61" s="65"/>
      <c r="T61" s="65">
        <f t="shared" si="26"/>
        <v>0</v>
      </c>
      <c r="U61" s="65">
        <f t="shared" si="27"/>
        <v>0</v>
      </c>
      <c r="V61" s="65">
        <f t="shared" si="28"/>
        <v>0</v>
      </c>
      <c r="W61" s="65"/>
      <c r="X61" s="73">
        <f t="shared" si="29"/>
        <v>0</v>
      </c>
    </row>
    <row r="62" spans="1:24">
      <c r="A62" s="70" t="s">
        <v>96</v>
      </c>
      <c r="B62" s="64">
        <v>5021299099</v>
      </c>
      <c r="C62" s="65"/>
      <c r="D62" s="65">
        <f>G62+H62+I62</f>
        <v>0</v>
      </c>
      <c r="E62" s="65">
        <f t="shared" si="14"/>
        <v>0</v>
      </c>
      <c r="F62" s="65">
        <f>C62</f>
        <v>0</v>
      </c>
      <c r="G62" s="65"/>
      <c r="H62" s="65"/>
      <c r="I62" s="65"/>
      <c r="J62" s="65">
        <f t="shared" si="24"/>
        <v>0</v>
      </c>
      <c r="K62" s="65"/>
      <c r="L62" s="65"/>
      <c r="M62" s="65"/>
      <c r="N62" s="65"/>
      <c r="O62" s="65">
        <f t="shared" si="25"/>
        <v>0</v>
      </c>
      <c r="P62" s="65"/>
      <c r="Q62" s="65"/>
      <c r="R62" s="65"/>
      <c r="S62" s="65"/>
      <c r="T62" s="65">
        <f t="shared" si="26"/>
        <v>0</v>
      </c>
      <c r="U62" s="65">
        <f t="shared" si="27"/>
        <v>0</v>
      </c>
      <c r="V62" s="65">
        <f t="shared" si="28"/>
        <v>0</v>
      </c>
      <c r="W62" s="65"/>
      <c r="X62" s="73">
        <f t="shared" si="29"/>
        <v>0</v>
      </c>
    </row>
    <row r="63" spans="1:24" s="51" customFormat="1">
      <c r="A63" s="66" t="s">
        <v>97</v>
      </c>
      <c r="B63" s="67">
        <v>5021300000</v>
      </c>
      <c r="C63" s="68">
        <f>SUM(C64:C74)</f>
        <v>0</v>
      </c>
      <c r="D63" s="68">
        <f t="shared" ref="D63:X63" si="33">SUM(D64:D74)</f>
        <v>0</v>
      </c>
      <c r="E63" s="68">
        <f t="shared" si="33"/>
        <v>0</v>
      </c>
      <c r="F63" s="68">
        <f t="shared" si="33"/>
        <v>0</v>
      </c>
      <c r="G63" s="68">
        <f t="shared" si="33"/>
        <v>0</v>
      </c>
      <c r="H63" s="68">
        <f t="shared" si="33"/>
        <v>0</v>
      </c>
      <c r="I63" s="68">
        <f t="shared" si="33"/>
        <v>0</v>
      </c>
      <c r="J63" s="68">
        <f t="shared" si="33"/>
        <v>0</v>
      </c>
      <c r="K63" s="68">
        <f t="shared" si="33"/>
        <v>0</v>
      </c>
      <c r="L63" s="68">
        <f t="shared" si="33"/>
        <v>0</v>
      </c>
      <c r="M63" s="68">
        <f t="shared" si="33"/>
        <v>0</v>
      </c>
      <c r="N63" s="68">
        <f t="shared" si="33"/>
        <v>0</v>
      </c>
      <c r="O63" s="68">
        <f t="shared" si="33"/>
        <v>0</v>
      </c>
      <c r="P63" s="68">
        <f t="shared" si="33"/>
        <v>0</v>
      </c>
      <c r="Q63" s="68">
        <f t="shared" si="33"/>
        <v>0</v>
      </c>
      <c r="R63" s="68">
        <f t="shared" si="33"/>
        <v>0</v>
      </c>
      <c r="S63" s="68">
        <f t="shared" si="33"/>
        <v>0</v>
      </c>
      <c r="T63" s="68">
        <f t="shared" si="33"/>
        <v>0</v>
      </c>
      <c r="U63" s="68">
        <f t="shared" si="33"/>
        <v>0</v>
      </c>
      <c r="V63" s="68">
        <f t="shared" si="33"/>
        <v>0</v>
      </c>
      <c r="W63" s="68">
        <f t="shared" si="33"/>
        <v>0</v>
      </c>
      <c r="X63" s="97">
        <f t="shared" si="33"/>
        <v>0</v>
      </c>
    </row>
    <row r="64" spans="1:24">
      <c r="A64" s="70" t="s">
        <v>99</v>
      </c>
      <c r="B64" s="64">
        <v>5021304001</v>
      </c>
      <c r="C64" s="65"/>
      <c r="D64" s="72">
        <f>G64+H64+I64</f>
        <v>0</v>
      </c>
      <c r="E64" s="65">
        <f t="shared" si="14"/>
        <v>0</v>
      </c>
      <c r="F64" s="65">
        <f>C64</f>
        <v>0</v>
      </c>
      <c r="G64" s="65"/>
      <c r="H64" s="65"/>
      <c r="I64" s="65"/>
      <c r="J64" s="65">
        <f t="shared" si="24"/>
        <v>0</v>
      </c>
      <c r="K64" s="65"/>
      <c r="L64" s="65"/>
      <c r="M64" s="65"/>
      <c r="N64" s="65"/>
      <c r="O64" s="65">
        <f t="shared" si="25"/>
        <v>0</v>
      </c>
      <c r="P64" s="65"/>
      <c r="Q64" s="65"/>
      <c r="R64" s="65"/>
      <c r="S64" s="65"/>
      <c r="T64" s="65">
        <f t="shared" si="26"/>
        <v>0</v>
      </c>
      <c r="U64" s="65">
        <f t="shared" si="27"/>
        <v>0</v>
      </c>
      <c r="V64" s="65">
        <f t="shared" si="28"/>
        <v>0</v>
      </c>
      <c r="W64" s="65"/>
      <c r="X64" s="73">
        <f t="shared" si="29"/>
        <v>0</v>
      </c>
    </row>
    <row r="65" spans="1:24">
      <c r="A65" s="70" t="s">
        <v>196</v>
      </c>
      <c r="B65" s="64">
        <v>5021305001</v>
      </c>
      <c r="C65" s="65"/>
      <c r="D65" s="72">
        <f t="shared" ref="D65:D72" si="34">G65+H65+I65</f>
        <v>0</v>
      </c>
      <c r="E65" s="65">
        <f t="shared" si="14"/>
        <v>0</v>
      </c>
      <c r="F65" s="65">
        <f t="shared" ref="F65:F72" si="35">C65</f>
        <v>0</v>
      </c>
      <c r="G65" s="65"/>
      <c r="H65" s="65"/>
      <c r="I65" s="65"/>
      <c r="J65" s="65">
        <f t="shared" si="24"/>
        <v>0</v>
      </c>
      <c r="K65" s="65"/>
      <c r="L65" s="65"/>
      <c r="M65" s="65"/>
      <c r="N65" s="65"/>
      <c r="O65" s="65">
        <f t="shared" si="25"/>
        <v>0</v>
      </c>
      <c r="P65" s="65"/>
      <c r="Q65" s="65"/>
      <c r="R65" s="65"/>
      <c r="S65" s="65"/>
      <c r="T65" s="65">
        <f t="shared" si="26"/>
        <v>0</v>
      </c>
      <c r="U65" s="65">
        <f t="shared" si="27"/>
        <v>0</v>
      </c>
      <c r="V65" s="65">
        <f t="shared" si="28"/>
        <v>0</v>
      </c>
      <c r="W65" s="65"/>
      <c r="X65" s="73">
        <f t="shared" si="29"/>
        <v>0</v>
      </c>
    </row>
    <row r="66" spans="1:24">
      <c r="A66" s="70" t="s">
        <v>77</v>
      </c>
      <c r="B66" s="64">
        <v>5021305002</v>
      </c>
      <c r="C66" s="65"/>
      <c r="D66" s="72">
        <f t="shared" si="34"/>
        <v>0</v>
      </c>
      <c r="E66" s="65">
        <f t="shared" si="14"/>
        <v>0</v>
      </c>
      <c r="F66" s="65">
        <f t="shared" si="35"/>
        <v>0</v>
      </c>
      <c r="G66" s="65"/>
      <c r="H66" s="65"/>
      <c r="I66" s="65"/>
      <c r="J66" s="65">
        <f t="shared" si="24"/>
        <v>0</v>
      </c>
      <c r="K66" s="65"/>
      <c r="L66" s="65"/>
      <c r="M66" s="65"/>
      <c r="N66" s="65"/>
      <c r="O66" s="65">
        <f t="shared" si="25"/>
        <v>0</v>
      </c>
      <c r="P66" s="65"/>
      <c r="Q66" s="65"/>
      <c r="R66" s="65"/>
      <c r="S66" s="65"/>
      <c r="T66" s="65">
        <f t="shared" si="26"/>
        <v>0</v>
      </c>
      <c r="U66" s="65">
        <f t="shared" si="27"/>
        <v>0</v>
      </c>
      <c r="V66" s="65">
        <f t="shared" si="28"/>
        <v>0</v>
      </c>
      <c r="W66" s="65"/>
      <c r="X66" s="73">
        <f t="shared" si="29"/>
        <v>0</v>
      </c>
    </row>
    <row r="67" spans="1:24">
      <c r="A67" s="75" t="s">
        <v>197</v>
      </c>
      <c r="B67" s="64">
        <v>5021305003</v>
      </c>
      <c r="C67" s="65"/>
      <c r="D67" s="72">
        <f t="shared" si="34"/>
        <v>0</v>
      </c>
      <c r="E67" s="65">
        <f t="shared" si="14"/>
        <v>0</v>
      </c>
      <c r="F67" s="65">
        <f t="shared" si="35"/>
        <v>0</v>
      </c>
      <c r="G67" s="65"/>
      <c r="H67" s="65"/>
      <c r="I67" s="65"/>
      <c r="J67" s="65">
        <f t="shared" si="24"/>
        <v>0</v>
      </c>
      <c r="K67" s="65"/>
      <c r="L67" s="65"/>
      <c r="M67" s="65"/>
      <c r="N67" s="65"/>
      <c r="O67" s="65">
        <f t="shared" si="25"/>
        <v>0</v>
      </c>
      <c r="P67" s="65"/>
      <c r="Q67" s="65"/>
      <c r="R67" s="65"/>
      <c r="S67" s="65"/>
      <c r="T67" s="65">
        <f t="shared" si="26"/>
        <v>0</v>
      </c>
      <c r="U67" s="65">
        <f t="shared" si="27"/>
        <v>0</v>
      </c>
      <c r="V67" s="65">
        <f t="shared" si="28"/>
        <v>0</v>
      </c>
      <c r="W67" s="65"/>
      <c r="X67" s="73">
        <f t="shared" si="29"/>
        <v>0</v>
      </c>
    </row>
    <row r="68" spans="1:24">
      <c r="A68" s="70" t="s">
        <v>198</v>
      </c>
      <c r="B68" s="64">
        <v>5021305010</v>
      </c>
      <c r="C68" s="65"/>
      <c r="D68" s="72">
        <f t="shared" si="34"/>
        <v>0</v>
      </c>
      <c r="E68" s="65">
        <f t="shared" si="14"/>
        <v>0</v>
      </c>
      <c r="F68" s="65">
        <f t="shared" si="35"/>
        <v>0</v>
      </c>
      <c r="G68" s="65"/>
      <c r="H68" s="65"/>
      <c r="I68" s="65"/>
      <c r="J68" s="65">
        <f t="shared" si="24"/>
        <v>0</v>
      </c>
      <c r="K68" s="65"/>
      <c r="L68" s="65"/>
      <c r="M68" s="65"/>
      <c r="N68" s="65"/>
      <c r="O68" s="65">
        <f t="shared" si="25"/>
        <v>0</v>
      </c>
      <c r="P68" s="65"/>
      <c r="Q68" s="65"/>
      <c r="R68" s="65"/>
      <c r="S68" s="65"/>
      <c r="T68" s="65">
        <f t="shared" si="26"/>
        <v>0</v>
      </c>
      <c r="U68" s="65">
        <f t="shared" si="27"/>
        <v>0</v>
      </c>
      <c r="V68" s="65">
        <f t="shared" si="28"/>
        <v>0</v>
      </c>
      <c r="W68" s="65"/>
      <c r="X68" s="73">
        <f t="shared" si="29"/>
        <v>0</v>
      </c>
    </row>
    <row r="69" spans="1:24">
      <c r="A69" s="70" t="s">
        <v>116</v>
      </c>
      <c r="B69" s="64">
        <v>5021305011</v>
      </c>
      <c r="C69" s="65"/>
      <c r="D69" s="72">
        <f t="shared" si="34"/>
        <v>0</v>
      </c>
      <c r="E69" s="65">
        <f t="shared" si="14"/>
        <v>0</v>
      </c>
      <c r="F69" s="65">
        <f t="shared" si="35"/>
        <v>0</v>
      </c>
      <c r="G69" s="65"/>
      <c r="H69" s="65"/>
      <c r="I69" s="65"/>
      <c r="J69" s="65">
        <f t="shared" si="24"/>
        <v>0</v>
      </c>
      <c r="K69" s="65"/>
      <c r="L69" s="65"/>
      <c r="M69" s="65"/>
      <c r="N69" s="65"/>
      <c r="O69" s="65">
        <f t="shared" si="25"/>
        <v>0</v>
      </c>
      <c r="P69" s="65"/>
      <c r="Q69" s="65"/>
      <c r="R69" s="65"/>
      <c r="S69" s="65"/>
      <c r="T69" s="65">
        <f t="shared" si="26"/>
        <v>0</v>
      </c>
      <c r="U69" s="65">
        <f t="shared" si="27"/>
        <v>0</v>
      </c>
      <c r="V69" s="65">
        <f t="shared" si="28"/>
        <v>0</v>
      </c>
      <c r="W69" s="65"/>
      <c r="X69" s="73">
        <f t="shared" si="29"/>
        <v>0</v>
      </c>
    </row>
    <row r="70" spans="1:24">
      <c r="A70" s="70" t="s">
        <v>100</v>
      </c>
      <c r="B70" s="64">
        <v>5021305014</v>
      </c>
      <c r="C70" s="65"/>
      <c r="D70" s="72">
        <f t="shared" si="34"/>
        <v>0</v>
      </c>
      <c r="E70" s="65">
        <f t="shared" si="14"/>
        <v>0</v>
      </c>
      <c r="F70" s="65">
        <f t="shared" si="35"/>
        <v>0</v>
      </c>
      <c r="G70" s="65"/>
      <c r="H70" s="65"/>
      <c r="I70" s="65"/>
      <c r="J70" s="65">
        <f t="shared" si="24"/>
        <v>0</v>
      </c>
      <c r="K70" s="65"/>
      <c r="L70" s="65"/>
      <c r="M70" s="65"/>
      <c r="N70" s="65"/>
      <c r="O70" s="65">
        <f t="shared" si="25"/>
        <v>0</v>
      </c>
      <c r="P70" s="65"/>
      <c r="Q70" s="65"/>
      <c r="R70" s="65"/>
      <c r="S70" s="65"/>
      <c r="T70" s="65">
        <f t="shared" si="26"/>
        <v>0</v>
      </c>
      <c r="U70" s="65">
        <f t="shared" si="27"/>
        <v>0</v>
      </c>
      <c r="V70" s="65">
        <f t="shared" si="28"/>
        <v>0</v>
      </c>
      <c r="W70" s="65"/>
      <c r="X70" s="73">
        <f t="shared" si="29"/>
        <v>0</v>
      </c>
    </row>
    <row r="71" spans="1:24">
      <c r="A71" s="70" t="s">
        <v>101</v>
      </c>
      <c r="B71" s="64">
        <v>5021306001</v>
      </c>
      <c r="C71" s="65"/>
      <c r="D71" s="72">
        <f t="shared" si="34"/>
        <v>0</v>
      </c>
      <c r="E71" s="65">
        <f t="shared" si="14"/>
        <v>0</v>
      </c>
      <c r="F71" s="65">
        <f t="shared" si="35"/>
        <v>0</v>
      </c>
      <c r="G71" s="65"/>
      <c r="H71" s="65"/>
      <c r="I71" s="65"/>
      <c r="J71" s="65">
        <f t="shared" si="24"/>
        <v>0</v>
      </c>
      <c r="K71" s="65"/>
      <c r="L71" s="65"/>
      <c r="M71" s="65"/>
      <c r="N71" s="65"/>
      <c r="O71" s="65">
        <f t="shared" si="25"/>
        <v>0</v>
      </c>
      <c r="P71" s="65"/>
      <c r="Q71" s="65"/>
      <c r="R71" s="65"/>
      <c r="S71" s="65"/>
      <c r="T71" s="65">
        <f t="shared" si="26"/>
        <v>0</v>
      </c>
      <c r="U71" s="65">
        <f t="shared" si="27"/>
        <v>0</v>
      </c>
      <c r="V71" s="65">
        <f t="shared" si="28"/>
        <v>0</v>
      </c>
      <c r="W71" s="65"/>
      <c r="X71" s="73">
        <f t="shared" si="29"/>
        <v>0</v>
      </c>
    </row>
    <row r="72" spans="1:24">
      <c r="A72" s="70" t="s">
        <v>199</v>
      </c>
      <c r="B72" s="64">
        <v>5021306004</v>
      </c>
      <c r="C72" s="65"/>
      <c r="D72" s="72">
        <f t="shared" si="34"/>
        <v>0</v>
      </c>
      <c r="E72" s="65">
        <f t="shared" si="14"/>
        <v>0</v>
      </c>
      <c r="F72" s="65">
        <f t="shared" si="35"/>
        <v>0</v>
      </c>
      <c r="G72" s="65"/>
      <c r="H72" s="65"/>
      <c r="I72" s="65"/>
      <c r="J72" s="65">
        <f t="shared" si="24"/>
        <v>0</v>
      </c>
      <c r="K72" s="65"/>
      <c r="L72" s="65"/>
      <c r="M72" s="65"/>
      <c r="N72" s="65"/>
      <c r="O72" s="65">
        <f t="shared" si="25"/>
        <v>0</v>
      </c>
      <c r="P72" s="65"/>
      <c r="Q72" s="65"/>
      <c r="R72" s="65"/>
      <c r="S72" s="65"/>
      <c r="T72" s="65">
        <f t="shared" si="26"/>
        <v>0</v>
      </c>
      <c r="U72" s="65">
        <f t="shared" si="27"/>
        <v>0</v>
      </c>
      <c r="V72" s="65">
        <f t="shared" si="28"/>
        <v>0</v>
      </c>
      <c r="W72" s="65"/>
      <c r="X72" s="73">
        <f t="shared" si="29"/>
        <v>0</v>
      </c>
    </row>
    <row r="73" spans="1:24">
      <c r="A73" s="70" t="s">
        <v>80</v>
      </c>
      <c r="B73" s="64">
        <v>5021307001</v>
      </c>
      <c r="C73" s="65"/>
      <c r="D73" s="72">
        <f>G73+H73+I73</f>
        <v>0</v>
      </c>
      <c r="E73" s="65">
        <f t="shared" si="14"/>
        <v>0</v>
      </c>
      <c r="F73" s="65">
        <f>C73</f>
        <v>0</v>
      </c>
      <c r="G73" s="65"/>
      <c r="H73" s="65"/>
      <c r="I73" s="65"/>
      <c r="J73" s="65">
        <f t="shared" si="24"/>
        <v>0</v>
      </c>
      <c r="K73" s="65"/>
      <c r="L73" s="65"/>
      <c r="M73" s="65"/>
      <c r="N73" s="65"/>
      <c r="O73" s="65">
        <f t="shared" ref="O73:O103" si="36">SUM(K73:N73)</f>
        <v>0</v>
      </c>
      <c r="P73" s="65"/>
      <c r="Q73" s="65"/>
      <c r="R73" s="65"/>
      <c r="S73" s="65"/>
      <c r="T73" s="65">
        <f t="shared" si="26"/>
        <v>0</v>
      </c>
      <c r="U73" s="65">
        <f t="shared" si="27"/>
        <v>0</v>
      </c>
      <c r="V73" s="65">
        <f t="shared" si="28"/>
        <v>0</v>
      </c>
      <c r="W73" s="65"/>
      <c r="X73" s="73">
        <f t="shared" si="29"/>
        <v>0</v>
      </c>
    </row>
    <row r="74" spans="1:24">
      <c r="A74" s="70" t="s">
        <v>77</v>
      </c>
      <c r="B74" s="64">
        <v>5021321002</v>
      </c>
      <c r="C74" s="65"/>
      <c r="D74" s="72"/>
      <c r="E74" s="65">
        <f t="shared" ref="E74:E103" si="37">SUM(C74:D74)</f>
        <v>0</v>
      </c>
      <c r="F74" s="65">
        <f>C74</f>
        <v>0</v>
      </c>
      <c r="G74" s="65"/>
      <c r="H74" s="65"/>
      <c r="I74" s="65"/>
      <c r="J74" s="65">
        <f t="shared" si="24"/>
        <v>0</v>
      </c>
      <c r="K74" s="65"/>
      <c r="L74" s="65"/>
      <c r="M74" s="65"/>
      <c r="N74" s="65"/>
      <c r="O74" s="65">
        <f t="shared" si="36"/>
        <v>0</v>
      </c>
      <c r="P74" s="65"/>
      <c r="Q74" s="65"/>
      <c r="R74" s="65"/>
      <c r="S74" s="65"/>
      <c r="T74" s="65">
        <f t="shared" si="26"/>
        <v>0</v>
      </c>
      <c r="U74" s="65">
        <f t="shared" si="27"/>
        <v>0</v>
      </c>
      <c r="V74" s="65">
        <f t="shared" si="28"/>
        <v>0</v>
      </c>
      <c r="W74" s="65"/>
      <c r="X74" s="73">
        <f t="shared" si="29"/>
        <v>0</v>
      </c>
    </row>
    <row r="75" spans="1:24" s="51" customFormat="1">
      <c r="A75" s="66" t="s">
        <v>103</v>
      </c>
      <c r="B75" s="67">
        <v>5021500000</v>
      </c>
      <c r="C75" s="68">
        <f>SUM(C76:C78)</f>
        <v>0</v>
      </c>
      <c r="D75" s="68">
        <f t="shared" ref="D75:X75" si="38">SUM(D76:D78)</f>
        <v>0</v>
      </c>
      <c r="E75" s="68">
        <f t="shared" si="38"/>
        <v>0</v>
      </c>
      <c r="F75" s="68">
        <f t="shared" si="38"/>
        <v>0</v>
      </c>
      <c r="G75" s="68">
        <f t="shared" si="38"/>
        <v>0</v>
      </c>
      <c r="H75" s="68">
        <f t="shared" si="38"/>
        <v>0</v>
      </c>
      <c r="I75" s="68">
        <f t="shared" si="38"/>
        <v>0</v>
      </c>
      <c r="J75" s="68">
        <f t="shared" si="38"/>
        <v>0</v>
      </c>
      <c r="K75" s="68">
        <f t="shared" si="38"/>
        <v>0</v>
      </c>
      <c r="L75" s="68">
        <f t="shared" si="38"/>
        <v>0</v>
      </c>
      <c r="M75" s="68">
        <f t="shared" si="38"/>
        <v>0</v>
      </c>
      <c r="N75" s="68">
        <f t="shared" si="38"/>
        <v>0</v>
      </c>
      <c r="O75" s="68">
        <f t="shared" si="38"/>
        <v>0</v>
      </c>
      <c r="P75" s="68">
        <f t="shared" si="38"/>
        <v>0</v>
      </c>
      <c r="Q75" s="68">
        <f t="shared" si="38"/>
        <v>0</v>
      </c>
      <c r="R75" s="68">
        <f t="shared" si="38"/>
        <v>0</v>
      </c>
      <c r="S75" s="68">
        <f t="shared" si="38"/>
        <v>0</v>
      </c>
      <c r="T75" s="68">
        <f t="shared" si="38"/>
        <v>0</v>
      </c>
      <c r="U75" s="68">
        <f t="shared" si="38"/>
        <v>0</v>
      </c>
      <c r="V75" s="68">
        <f t="shared" si="38"/>
        <v>0</v>
      </c>
      <c r="W75" s="68">
        <f t="shared" si="38"/>
        <v>0</v>
      </c>
      <c r="X75" s="97">
        <f t="shared" si="38"/>
        <v>0</v>
      </c>
    </row>
    <row r="76" spans="1:24">
      <c r="A76" s="70" t="s">
        <v>200</v>
      </c>
      <c r="B76" s="64">
        <v>5021501001</v>
      </c>
      <c r="C76" s="65"/>
      <c r="D76" s="72">
        <f>G76+H76+I76</f>
        <v>0</v>
      </c>
      <c r="E76" s="65">
        <f t="shared" si="37"/>
        <v>0</v>
      </c>
      <c r="F76" s="65">
        <f>C76</f>
        <v>0</v>
      </c>
      <c r="G76" s="65"/>
      <c r="H76" s="65"/>
      <c r="I76" s="65"/>
      <c r="J76" s="65">
        <f t="shared" si="24"/>
        <v>0</v>
      </c>
      <c r="K76" s="65"/>
      <c r="L76" s="65"/>
      <c r="M76" s="65"/>
      <c r="N76" s="65"/>
      <c r="O76" s="65">
        <f t="shared" si="36"/>
        <v>0</v>
      </c>
      <c r="P76" s="65"/>
      <c r="Q76" s="65"/>
      <c r="R76" s="65"/>
      <c r="S76" s="65"/>
      <c r="T76" s="65">
        <f t="shared" si="26"/>
        <v>0</v>
      </c>
      <c r="U76" s="65">
        <f t="shared" ref="U76:U103" si="39">E76-J76</f>
        <v>0</v>
      </c>
      <c r="V76" s="65">
        <f t="shared" ref="V76:V103" si="40">J76-O76</f>
        <v>0</v>
      </c>
      <c r="W76" s="65"/>
      <c r="X76" s="73">
        <f t="shared" si="29"/>
        <v>0</v>
      </c>
    </row>
    <row r="77" spans="1:24">
      <c r="A77" s="70" t="s">
        <v>104</v>
      </c>
      <c r="B77" s="64">
        <v>5021502000</v>
      </c>
      <c r="C77" s="65"/>
      <c r="D77" s="72">
        <f>G77+H77+I77</f>
        <v>0</v>
      </c>
      <c r="E77" s="65">
        <f t="shared" si="37"/>
        <v>0</v>
      </c>
      <c r="F77" s="65">
        <f>C77</f>
        <v>0</v>
      </c>
      <c r="G77" s="65"/>
      <c r="H77" s="65"/>
      <c r="I77" s="65"/>
      <c r="J77" s="65">
        <f t="shared" si="24"/>
        <v>0</v>
      </c>
      <c r="K77" s="65"/>
      <c r="L77" s="65"/>
      <c r="M77" s="65"/>
      <c r="N77" s="65"/>
      <c r="O77" s="65">
        <f t="shared" si="36"/>
        <v>0</v>
      </c>
      <c r="P77" s="65"/>
      <c r="Q77" s="65"/>
      <c r="R77" s="65"/>
      <c r="S77" s="65"/>
      <c r="T77" s="65">
        <f t="shared" si="26"/>
        <v>0</v>
      </c>
      <c r="U77" s="65">
        <f t="shared" si="39"/>
        <v>0</v>
      </c>
      <c r="V77" s="65">
        <f t="shared" si="40"/>
        <v>0</v>
      </c>
      <c r="W77" s="65"/>
      <c r="X77" s="73">
        <f t="shared" si="29"/>
        <v>0</v>
      </c>
    </row>
    <row r="78" spans="1:24">
      <c r="A78" s="70" t="s">
        <v>201</v>
      </c>
      <c r="B78" s="64">
        <v>5021503000</v>
      </c>
      <c r="C78" s="65"/>
      <c r="D78" s="72">
        <f>G78+H78+I78</f>
        <v>0</v>
      </c>
      <c r="E78" s="65">
        <f t="shared" si="37"/>
        <v>0</v>
      </c>
      <c r="F78" s="65">
        <f>C78</f>
        <v>0</v>
      </c>
      <c r="G78" s="65"/>
      <c r="H78" s="65"/>
      <c r="I78" s="65"/>
      <c r="J78" s="65">
        <f t="shared" si="24"/>
        <v>0</v>
      </c>
      <c r="K78" s="65"/>
      <c r="L78" s="65"/>
      <c r="M78" s="65"/>
      <c r="N78" s="65"/>
      <c r="O78" s="65">
        <f t="shared" si="36"/>
        <v>0</v>
      </c>
      <c r="P78" s="65"/>
      <c r="Q78" s="65"/>
      <c r="R78" s="65"/>
      <c r="S78" s="65"/>
      <c r="T78" s="65">
        <f t="shared" si="26"/>
        <v>0</v>
      </c>
      <c r="U78" s="65">
        <f t="shared" si="39"/>
        <v>0</v>
      </c>
      <c r="V78" s="65">
        <f t="shared" si="40"/>
        <v>0</v>
      </c>
      <c r="W78" s="65"/>
      <c r="X78" s="73">
        <f t="shared" si="29"/>
        <v>0</v>
      </c>
    </row>
    <row r="79" spans="1:24" s="51" customFormat="1">
      <c r="A79" s="76" t="s">
        <v>105</v>
      </c>
      <c r="B79" s="64">
        <v>5021600000</v>
      </c>
      <c r="C79" s="65">
        <f>SUM(C80)</f>
        <v>0</v>
      </c>
      <c r="D79" s="72">
        <f t="shared" ref="D79:X79" si="41">SUM(D80)</f>
        <v>0</v>
      </c>
      <c r="E79" s="65">
        <f t="shared" si="41"/>
        <v>0</v>
      </c>
      <c r="F79" s="65">
        <f t="shared" si="41"/>
        <v>0</v>
      </c>
      <c r="G79" s="65">
        <f t="shared" si="41"/>
        <v>0</v>
      </c>
      <c r="H79" s="65">
        <f t="shared" si="41"/>
        <v>0</v>
      </c>
      <c r="I79" s="65">
        <f t="shared" si="41"/>
        <v>0</v>
      </c>
      <c r="J79" s="65">
        <f t="shared" si="41"/>
        <v>0</v>
      </c>
      <c r="K79" s="65">
        <f t="shared" si="41"/>
        <v>0</v>
      </c>
      <c r="L79" s="65">
        <f t="shared" si="41"/>
        <v>0</v>
      </c>
      <c r="M79" s="65">
        <f t="shared" si="41"/>
        <v>0</v>
      </c>
      <c r="N79" s="65">
        <f t="shared" si="41"/>
        <v>0</v>
      </c>
      <c r="O79" s="65">
        <f t="shared" si="41"/>
        <v>0</v>
      </c>
      <c r="P79" s="65">
        <f t="shared" si="41"/>
        <v>0</v>
      </c>
      <c r="Q79" s="65">
        <f t="shared" si="41"/>
        <v>0</v>
      </c>
      <c r="R79" s="65">
        <f t="shared" si="41"/>
        <v>0</v>
      </c>
      <c r="S79" s="65">
        <f t="shared" si="41"/>
        <v>0</v>
      </c>
      <c r="T79" s="65">
        <f t="shared" si="41"/>
        <v>0</v>
      </c>
      <c r="U79" s="65">
        <f t="shared" si="41"/>
        <v>0</v>
      </c>
      <c r="V79" s="65">
        <f t="shared" si="41"/>
        <v>0</v>
      </c>
      <c r="W79" s="65">
        <f t="shared" si="41"/>
        <v>0</v>
      </c>
      <c r="X79" s="96">
        <f t="shared" si="41"/>
        <v>0</v>
      </c>
    </row>
    <row r="80" spans="1:24">
      <c r="A80" s="70" t="s">
        <v>105</v>
      </c>
      <c r="B80" s="64">
        <v>5021601000</v>
      </c>
      <c r="C80" s="65"/>
      <c r="D80" s="72">
        <f>G80+H80+I80</f>
        <v>0</v>
      </c>
      <c r="E80" s="65">
        <f t="shared" si="37"/>
        <v>0</v>
      </c>
      <c r="F80" s="65">
        <f>C80</f>
        <v>0</v>
      </c>
      <c r="G80" s="65"/>
      <c r="H80" s="65"/>
      <c r="I80" s="65"/>
      <c r="J80" s="65">
        <f t="shared" si="24"/>
        <v>0</v>
      </c>
      <c r="K80" s="65"/>
      <c r="L80" s="65"/>
      <c r="M80" s="65"/>
      <c r="N80" s="65"/>
      <c r="O80" s="65">
        <f t="shared" si="36"/>
        <v>0</v>
      </c>
      <c r="P80" s="65"/>
      <c r="Q80" s="65"/>
      <c r="R80" s="65"/>
      <c r="S80" s="65"/>
      <c r="T80" s="65">
        <f t="shared" si="26"/>
        <v>0</v>
      </c>
      <c r="U80" s="65">
        <f t="shared" si="39"/>
        <v>0</v>
      </c>
      <c r="V80" s="65">
        <f t="shared" si="40"/>
        <v>0</v>
      </c>
      <c r="W80" s="65"/>
      <c r="X80" s="73">
        <f t="shared" si="29"/>
        <v>0</v>
      </c>
    </row>
    <row r="81" spans="1:24" s="51" customFormat="1">
      <c r="A81" s="74" t="s">
        <v>106</v>
      </c>
      <c r="B81" s="67">
        <v>5029900000</v>
      </c>
      <c r="C81" s="68">
        <f>SUM(C82:C93)</f>
        <v>16114.43</v>
      </c>
      <c r="D81" s="98">
        <f t="shared" ref="D81:X81" si="42">SUM(D82:D93)</f>
        <v>-16114.43</v>
      </c>
      <c r="E81" s="68">
        <f t="shared" si="42"/>
        <v>0</v>
      </c>
      <c r="F81" s="68">
        <f t="shared" si="42"/>
        <v>16114.43</v>
      </c>
      <c r="G81" s="68">
        <f t="shared" si="42"/>
        <v>-16114.43</v>
      </c>
      <c r="H81" s="68">
        <f t="shared" si="42"/>
        <v>0</v>
      </c>
      <c r="I81" s="68">
        <f t="shared" si="42"/>
        <v>0</v>
      </c>
      <c r="J81" s="68">
        <f t="shared" si="42"/>
        <v>0</v>
      </c>
      <c r="K81" s="68">
        <f t="shared" si="42"/>
        <v>0</v>
      </c>
      <c r="L81" s="68">
        <f t="shared" si="42"/>
        <v>0</v>
      </c>
      <c r="M81" s="68">
        <f t="shared" si="42"/>
        <v>0</v>
      </c>
      <c r="N81" s="68">
        <f t="shared" si="42"/>
        <v>0</v>
      </c>
      <c r="O81" s="68">
        <f t="shared" si="42"/>
        <v>0</v>
      </c>
      <c r="P81" s="68">
        <f t="shared" si="42"/>
        <v>0</v>
      </c>
      <c r="Q81" s="68">
        <f t="shared" si="42"/>
        <v>0</v>
      </c>
      <c r="R81" s="68">
        <f t="shared" si="42"/>
        <v>0</v>
      </c>
      <c r="S81" s="68">
        <f t="shared" si="42"/>
        <v>0</v>
      </c>
      <c r="T81" s="68">
        <f t="shared" si="42"/>
        <v>0</v>
      </c>
      <c r="U81" s="68">
        <f t="shared" si="42"/>
        <v>0</v>
      </c>
      <c r="V81" s="68">
        <f t="shared" si="42"/>
        <v>0</v>
      </c>
      <c r="W81" s="68">
        <f t="shared" si="42"/>
        <v>0</v>
      </c>
      <c r="X81" s="97">
        <f t="shared" si="42"/>
        <v>0</v>
      </c>
    </row>
    <row r="82" spans="1:24">
      <c r="A82" s="70" t="s">
        <v>107</v>
      </c>
      <c r="B82" s="64">
        <v>5029901000</v>
      </c>
      <c r="C82" s="65">
        <v>556.20000000000005</v>
      </c>
      <c r="D82" s="72">
        <f>G82+H82+I82</f>
        <v>-556.20000000000005</v>
      </c>
      <c r="E82" s="65">
        <f t="shared" si="37"/>
        <v>0</v>
      </c>
      <c r="F82" s="65">
        <f>C82</f>
        <v>556.20000000000005</v>
      </c>
      <c r="G82" s="65">
        <v>-556.20000000000005</v>
      </c>
      <c r="H82" s="65"/>
      <c r="I82" s="65"/>
      <c r="J82" s="65">
        <f t="shared" si="24"/>
        <v>0</v>
      </c>
      <c r="K82" s="65"/>
      <c r="L82" s="65"/>
      <c r="M82" s="65"/>
      <c r="N82" s="65"/>
      <c r="O82" s="65">
        <f t="shared" si="36"/>
        <v>0</v>
      </c>
      <c r="P82" s="65"/>
      <c r="Q82" s="65"/>
      <c r="R82" s="65"/>
      <c r="S82" s="65"/>
      <c r="T82" s="65">
        <f t="shared" si="26"/>
        <v>0</v>
      </c>
      <c r="U82" s="65">
        <f t="shared" si="39"/>
        <v>0</v>
      </c>
      <c r="V82" s="65">
        <f t="shared" si="40"/>
        <v>0</v>
      </c>
      <c r="W82" s="65"/>
      <c r="X82" s="73">
        <f t="shared" si="29"/>
        <v>0</v>
      </c>
    </row>
    <row r="83" spans="1:24">
      <c r="A83" s="70" t="s">
        <v>108</v>
      </c>
      <c r="B83" s="64">
        <v>5029902000</v>
      </c>
      <c r="C83" s="65">
        <v>142</v>
      </c>
      <c r="D83" s="72">
        <f>G83+H83+I83</f>
        <v>-142</v>
      </c>
      <c r="E83" s="65">
        <f t="shared" si="37"/>
        <v>0</v>
      </c>
      <c r="F83" s="65">
        <f>C83</f>
        <v>142</v>
      </c>
      <c r="G83" s="65">
        <v>-142</v>
      </c>
      <c r="H83" s="65"/>
      <c r="I83" s="65"/>
      <c r="J83" s="65">
        <f t="shared" si="24"/>
        <v>0</v>
      </c>
      <c r="K83" s="65"/>
      <c r="L83" s="65"/>
      <c r="M83" s="65"/>
      <c r="N83" s="65"/>
      <c r="O83" s="65">
        <f t="shared" si="36"/>
        <v>0</v>
      </c>
      <c r="P83" s="65"/>
      <c r="Q83" s="65"/>
      <c r="R83" s="65"/>
      <c r="S83" s="65"/>
      <c r="T83" s="65">
        <f t="shared" si="26"/>
        <v>0</v>
      </c>
      <c r="U83" s="65">
        <f t="shared" si="39"/>
        <v>0</v>
      </c>
      <c r="V83" s="65">
        <f t="shared" si="40"/>
        <v>0</v>
      </c>
      <c r="W83" s="65"/>
      <c r="X83" s="73">
        <f t="shared" si="29"/>
        <v>0</v>
      </c>
    </row>
    <row r="84" spans="1:24">
      <c r="A84" s="70" t="s">
        <v>109</v>
      </c>
      <c r="B84" s="64">
        <v>5029903000</v>
      </c>
      <c r="C84" s="65"/>
      <c r="D84" s="72">
        <f>G84+H84+I84</f>
        <v>0</v>
      </c>
      <c r="E84" s="65">
        <f t="shared" si="37"/>
        <v>0</v>
      </c>
      <c r="F84" s="65">
        <f>C84</f>
        <v>0</v>
      </c>
      <c r="G84" s="65"/>
      <c r="H84" s="65"/>
      <c r="I84" s="65"/>
      <c r="J84" s="65">
        <f t="shared" si="24"/>
        <v>0</v>
      </c>
      <c r="K84" s="65"/>
      <c r="L84" s="65"/>
      <c r="M84" s="65"/>
      <c r="N84" s="65"/>
      <c r="O84" s="65">
        <f t="shared" si="36"/>
        <v>0</v>
      </c>
      <c r="P84" s="65"/>
      <c r="Q84" s="65"/>
      <c r="R84" s="65"/>
      <c r="S84" s="65"/>
      <c r="T84" s="65">
        <f t="shared" si="26"/>
        <v>0</v>
      </c>
      <c r="U84" s="65">
        <f t="shared" si="39"/>
        <v>0</v>
      </c>
      <c r="V84" s="65">
        <f t="shared" si="40"/>
        <v>0</v>
      </c>
      <c r="W84" s="65"/>
      <c r="X84" s="73">
        <f t="shared" si="29"/>
        <v>0</v>
      </c>
    </row>
    <row r="85" spans="1:24">
      <c r="A85" s="70" t="s">
        <v>110</v>
      </c>
      <c r="B85" s="64">
        <v>5029904000</v>
      </c>
      <c r="C85" s="65">
        <v>15416.23</v>
      </c>
      <c r="D85" s="72">
        <f>G85+H85+I85</f>
        <v>-15416.23</v>
      </c>
      <c r="E85" s="65">
        <f t="shared" si="37"/>
        <v>0</v>
      </c>
      <c r="F85" s="65">
        <f>C85</f>
        <v>15416.23</v>
      </c>
      <c r="G85" s="65">
        <v>-15416.23</v>
      </c>
      <c r="H85" s="65"/>
      <c r="I85" s="65"/>
      <c r="J85" s="65">
        <f t="shared" si="24"/>
        <v>0</v>
      </c>
      <c r="K85" s="65"/>
      <c r="L85" s="65"/>
      <c r="M85" s="65"/>
      <c r="N85" s="65"/>
      <c r="O85" s="65">
        <f t="shared" si="36"/>
        <v>0</v>
      </c>
      <c r="P85" s="65"/>
      <c r="Q85" s="65"/>
      <c r="R85" s="65"/>
      <c r="S85" s="65"/>
      <c r="T85" s="65">
        <f t="shared" si="26"/>
        <v>0</v>
      </c>
      <c r="U85" s="65">
        <f t="shared" si="39"/>
        <v>0</v>
      </c>
      <c r="V85" s="65">
        <f t="shared" si="40"/>
        <v>0</v>
      </c>
      <c r="W85" s="65"/>
      <c r="X85" s="73">
        <f t="shared" si="29"/>
        <v>0</v>
      </c>
    </row>
    <row r="86" spans="1:24">
      <c r="A86" s="70" t="s">
        <v>202</v>
      </c>
      <c r="B86" s="64">
        <v>5029905001</v>
      </c>
      <c r="C86" s="65"/>
      <c r="D86" s="72">
        <f t="shared" ref="D86:D88" si="43">G86+H86+I86</f>
        <v>0</v>
      </c>
      <c r="E86" s="65">
        <f t="shared" si="37"/>
        <v>0</v>
      </c>
      <c r="F86" s="65">
        <f t="shared" ref="F86:F87" si="44">C86</f>
        <v>0</v>
      </c>
      <c r="G86" s="65"/>
      <c r="H86" s="65"/>
      <c r="I86" s="65"/>
      <c r="J86" s="65">
        <f t="shared" si="24"/>
        <v>0</v>
      </c>
      <c r="K86" s="65"/>
      <c r="L86" s="65"/>
      <c r="M86" s="65"/>
      <c r="N86" s="65"/>
      <c r="O86" s="65">
        <f t="shared" si="36"/>
        <v>0</v>
      </c>
      <c r="P86" s="65"/>
      <c r="Q86" s="65"/>
      <c r="R86" s="65"/>
      <c r="S86" s="65"/>
      <c r="T86" s="65">
        <f t="shared" si="26"/>
        <v>0</v>
      </c>
      <c r="U86" s="65">
        <f t="shared" si="39"/>
        <v>0</v>
      </c>
      <c r="V86" s="65">
        <f t="shared" si="40"/>
        <v>0</v>
      </c>
      <c r="W86" s="65"/>
      <c r="X86" s="73">
        <f t="shared" si="29"/>
        <v>0</v>
      </c>
    </row>
    <row r="87" spans="1:24">
      <c r="A87" s="70" t="s">
        <v>111</v>
      </c>
      <c r="B87" s="64">
        <v>5029905003</v>
      </c>
      <c r="C87" s="65"/>
      <c r="D87" s="65">
        <f t="shared" si="43"/>
        <v>0</v>
      </c>
      <c r="E87" s="65">
        <f t="shared" si="37"/>
        <v>0</v>
      </c>
      <c r="F87" s="65">
        <f t="shared" si="44"/>
        <v>0</v>
      </c>
      <c r="G87" s="65"/>
      <c r="H87" s="65"/>
      <c r="I87" s="65"/>
      <c r="J87" s="65">
        <f t="shared" si="24"/>
        <v>0</v>
      </c>
      <c r="K87" s="65"/>
      <c r="L87" s="65"/>
      <c r="M87" s="65"/>
      <c r="N87" s="65"/>
      <c r="O87" s="65">
        <f t="shared" si="36"/>
        <v>0</v>
      </c>
      <c r="P87" s="65"/>
      <c r="Q87" s="65"/>
      <c r="R87" s="65"/>
      <c r="S87" s="65"/>
      <c r="T87" s="65">
        <f t="shared" si="26"/>
        <v>0</v>
      </c>
      <c r="U87" s="65">
        <f t="shared" si="39"/>
        <v>0</v>
      </c>
      <c r="V87" s="65">
        <f t="shared" si="40"/>
        <v>0</v>
      </c>
      <c r="W87" s="65"/>
      <c r="X87" s="73">
        <f t="shared" si="29"/>
        <v>0</v>
      </c>
    </row>
    <row r="88" spans="1:24">
      <c r="A88" s="70" t="s">
        <v>203</v>
      </c>
      <c r="B88" s="64">
        <v>5029905008</v>
      </c>
      <c r="C88" s="65"/>
      <c r="D88" s="65">
        <f t="shared" si="43"/>
        <v>0</v>
      </c>
      <c r="E88" s="65">
        <f t="shared" si="37"/>
        <v>0</v>
      </c>
      <c r="F88" s="65">
        <f>C88</f>
        <v>0</v>
      </c>
      <c r="G88" s="65"/>
      <c r="H88" s="65"/>
      <c r="I88" s="65"/>
      <c r="J88" s="65">
        <f t="shared" si="24"/>
        <v>0</v>
      </c>
      <c r="K88" s="65"/>
      <c r="L88" s="65"/>
      <c r="M88" s="65"/>
      <c r="N88" s="65"/>
      <c r="O88" s="65">
        <f t="shared" si="36"/>
        <v>0</v>
      </c>
      <c r="P88" s="65"/>
      <c r="Q88" s="65"/>
      <c r="R88" s="65"/>
      <c r="S88" s="65"/>
      <c r="T88" s="65">
        <f t="shared" si="26"/>
        <v>0</v>
      </c>
      <c r="U88" s="65">
        <f t="shared" si="39"/>
        <v>0</v>
      </c>
      <c r="V88" s="65">
        <f t="shared" si="40"/>
        <v>0</v>
      </c>
      <c r="W88" s="65"/>
      <c r="X88" s="73">
        <f t="shared" si="29"/>
        <v>0</v>
      </c>
    </row>
    <row r="89" spans="1:24">
      <c r="A89" s="70" t="s">
        <v>204</v>
      </c>
      <c r="B89" s="64">
        <v>5029906000</v>
      </c>
      <c r="C89" s="65"/>
      <c r="D89" s="65">
        <f>G89+H89+I89</f>
        <v>0</v>
      </c>
      <c r="E89" s="65">
        <f t="shared" si="37"/>
        <v>0</v>
      </c>
      <c r="F89" s="65">
        <f>C89</f>
        <v>0</v>
      </c>
      <c r="G89" s="65"/>
      <c r="H89" s="65"/>
      <c r="I89" s="65"/>
      <c r="J89" s="65">
        <f t="shared" si="24"/>
        <v>0</v>
      </c>
      <c r="K89" s="65"/>
      <c r="L89" s="65"/>
      <c r="M89" s="65"/>
      <c r="N89" s="65"/>
      <c r="O89" s="65">
        <f t="shared" si="36"/>
        <v>0</v>
      </c>
      <c r="P89" s="65"/>
      <c r="Q89" s="65"/>
      <c r="R89" s="65"/>
      <c r="S89" s="65"/>
      <c r="T89" s="65">
        <f t="shared" si="26"/>
        <v>0</v>
      </c>
      <c r="U89" s="65">
        <f t="shared" si="39"/>
        <v>0</v>
      </c>
      <c r="V89" s="65">
        <f t="shared" si="40"/>
        <v>0</v>
      </c>
      <c r="W89" s="65"/>
      <c r="X89" s="73">
        <f t="shared" si="29"/>
        <v>0</v>
      </c>
    </row>
    <row r="90" spans="1:24">
      <c r="A90" s="70" t="s">
        <v>112</v>
      </c>
      <c r="B90" s="64">
        <v>5029907001</v>
      </c>
      <c r="C90" s="65"/>
      <c r="D90" s="65">
        <f t="shared" ref="D90:D92" si="45">G90+H90+I90</f>
        <v>0</v>
      </c>
      <c r="E90" s="65">
        <f t="shared" si="37"/>
        <v>0</v>
      </c>
      <c r="F90" s="65">
        <f t="shared" ref="F90:F92" si="46">C90</f>
        <v>0</v>
      </c>
      <c r="G90" s="65"/>
      <c r="H90" s="65"/>
      <c r="I90" s="65"/>
      <c r="J90" s="65">
        <f t="shared" si="24"/>
        <v>0</v>
      </c>
      <c r="K90" s="65"/>
      <c r="L90" s="65"/>
      <c r="M90" s="65"/>
      <c r="N90" s="65"/>
      <c r="O90" s="65">
        <f t="shared" si="36"/>
        <v>0</v>
      </c>
      <c r="P90" s="65"/>
      <c r="Q90" s="65"/>
      <c r="R90" s="65"/>
      <c r="S90" s="65"/>
      <c r="T90" s="65">
        <f t="shared" si="26"/>
        <v>0</v>
      </c>
      <c r="U90" s="65">
        <f t="shared" si="39"/>
        <v>0</v>
      </c>
      <c r="V90" s="65">
        <f t="shared" si="40"/>
        <v>0</v>
      </c>
      <c r="W90" s="65"/>
      <c r="X90" s="73">
        <f t="shared" si="29"/>
        <v>0</v>
      </c>
    </row>
    <row r="91" spans="1:24">
      <c r="A91" s="70" t="s">
        <v>205</v>
      </c>
      <c r="B91" s="64">
        <v>5029907003</v>
      </c>
      <c r="C91" s="65"/>
      <c r="D91" s="65">
        <f t="shared" si="45"/>
        <v>0</v>
      </c>
      <c r="E91" s="65">
        <f t="shared" si="37"/>
        <v>0</v>
      </c>
      <c r="F91" s="65">
        <f t="shared" si="46"/>
        <v>0</v>
      </c>
      <c r="G91" s="65"/>
      <c r="H91" s="65"/>
      <c r="I91" s="65"/>
      <c r="J91" s="65">
        <f t="shared" si="24"/>
        <v>0</v>
      </c>
      <c r="K91" s="65"/>
      <c r="L91" s="65"/>
      <c r="M91" s="65"/>
      <c r="N91" s="65"/>
      <c r="O91" s="65">
        <f t="shared" si="36"/>
        <v>0</v>
      </c>
      <c r="P91" s="65"/>
      <c r="Q91" s="65"/>
      <c r="R91" s="65"/>
      <c r="S91" s="65"/>
      <c r="T91" s="65">
        <f t="shared" si="26"/>
        <v>0</v>
      </c>
      <c r="U91" s="65">
        <f t="shared" si="39"/>
        <v>0</v>
      </c>
      <c r="V91" s="65">
        <f t="shared" si="40"/>
        <v>0</v>
      </c>
      <c r="W91" s="65"/>
      <c r="X91" s="73">
        <f t="shared" si="29"/>
        <v>0</v>
      </c>
    </row>
    <row r="92" spans="1:24">
      <c r="A92" s="76" t="s">
        <v>206</v>
      </c>
      <c r="B92" s="64">
        <v>5029907099</v>
      </c>
      <c r="C92" s="65"/>
      <c r="D92" s="65">
        <f t="shared" si="45"/>
        <v>0</v>
      </c>
      <c r="E92" s="65">
        <f t="shared" si="37"/>
        <v>0</v>
      </c>
      <c r="F92" s="65">
        <f t="shared" si="46"/>
        <v>0</v>
      </c>
      <c r="G92" s="65"/>
      <c r="H92" s="65"/>
      <c r="I92" s="65"/>
      <c r="J92" s="65">
        <f t="shared" si="24"/>
        <v>0</v>
      </c>
      <c r="K92" s="65"/>
      <c r="L92" s="65"/>
      <c r="M92" s="65"/>
      <c r="N92" s="65"/>
      <c r="O92" s="65">
        <f t="shared" si="36"/>
        <v>0</v>
      </c>
      <c r="P92" s="65"/>
      <c r="Q92" s="65"/>
      <c r="R92" s="65"/>
      <c r="S92" s="65"/>
      <c r="T92" s="65">
        <f t="shared" si="26"/>
        <v>0</v>
      </c>
      <c r="U92" s="65">
        <f t="shared" si="39"/>
        <v>0</v>
      </c>
      <c r="V92" s="65">
        <f t="shared" si="40"/>
        <v>0</v>
      </c>
      <c r="W92" s="65"/>
      <c r="X92" s="73">
        <f t="shared" si="29"/>
        <v>0</v>
      </c>
    </row>
    <row r="93" spans="1:24">
      <c r="A93" s="70" t="s">
        <v>106</v>
      </c>
      <c r="B93" s="64">
        <v>5029999099</v>
      </c>
      <c r="C93" s="65"/>
      <c r="D93" s="65">
        <f>G93+H93+I93</f>
        <v>0</v>
      </c>
      <c r="E93" s="65">
        <f t="shared" si="37"/>
        <v>0</v>
      </c>
      <c r="F93" s="65">
        <f>C93</f>
        <v>0</v>
      </c>
      <c r="G93" s="65"/>
      <c r="H93" s="65"/>
      <c r="I93" s="65"/>
      <c r="J93" s="65">
        <f t="shared" si="24"/>
        <v>0</v>
      </c>
      <c r="K93" s="65"/>
      <c r="L93" s="65"/>
      <c r="M93" s="65"/>
      <c r="N93" s="65"/>
      <c r="O93" s="65">
        <f t="shared" si="36"/>
        <v>0</v>
      </c>
      <c r="P93" s="65"/>
      <c r="Q93" s="65"/>
      <c r="R93" s="65"/>
      <c r="S93" s="65"/>
      <c r="T93" s="65">
        <f t="shared" si="26"/>
        <v>0</v>
      </c>
      <c r="U93" s="65">
        <f t="shared" si="39"/>
        <v>0</v>
      </c>
      <c r="V93" s="65">
        <f t="shared" si="40"/>
        <v>0</v>
      </c>
      <c r="W93" s="65"/>
      <c r="X93" s="73">
        <f t="shared" si="29"/>
        <v>0</v>
      </c>
    </row>
    <row r="94" spans="1:24" s="51" customFormat="1">
      <c r="A94" s="66" t="s">
        <v>114</v>
      </c>
      <c r="B94" s="67"/>
      <c r="C94" s="68">
        <f>SUM(C95:C103)</f>
        <v>0</v>
      </c>
      <c r="D94" s="68">
        <f t="shared" ref="D94:X94" si="47">SUM(D95:D103)</f>
        <v>0</v>
      </c>
      <c r="E94" s="68">
        <f t="shared" si="47"/>
        <v>0</v>
      </c>
      <c r="F94" s="68">
        <f t="shared" si="47"/>
        <v>0</v>
      </c>
      <c r="G94" s="68">
        <f t="shared" si="47"/>
        <v>0</v>
      </c>
      <c r="H94" s="68">
        <f t="shared" si="47"/>
        <v>0</v>
      </c>
      <c r="I94" s="68">
        <f t="shared" si="47"/>
        <v>0</v>
      </c>
      <c r="J94" s="68">
        <f t="shared" si="47"/>
        <v>0</v>
      </c>
      <c r="K94" s="68">
        <f t="shared" si="47"/>
        <v>0</v>
      </c>
      <c r="L94" s="68">
        <f t="shared" si="47"/>
        <v>0</v>
      </c>
      <c r="M94" s="68">
        <f t="shared" si="47"/>
        <v>0</v>
      </c>
      <c r="N94" s="68">
        <f t="shared" si="47"/>
        <v>0</v>
      </c>
      <c r="O94" s="68">
        <f t="shared" si="47"/>
        <v>0</v>
      </c>
      <c r="P94" s="68">
        <f t="shared" si="47"/>
        <v>0</v>
      </c>
      <c r="Q94" s="68">
        <f t="shared" si="47"/>
        <v>0</v>
      </c>
      <c r="R94" s="68">
        <f t="shared" si="47"/>
        <v>0</v>
      </c>
      <c r="S94" s="68">
        <f t="shared" si="47"/>
        <v>0</v>
      </c>
      <c r="T94" s="68">
        <f t="shared" si="47"/>
        <v>0</v>
      </c>
      <c r="U94" s="68">
        <f t="shared" si="47"/>
        <v>0</v>
      </c>
      <c r="V94" s="68">
        <f t="shared" si="47"/>
        <v>0</v>
      </c>
      <c r="W94" s="68">
        <f t="shared" si="47"/>
        <v>0</v>
      </c>
      <c r="X94" s="97">
        <f t="shared" si="47"/>
        <v>0</v>
      </c>
    </row>
    <row r="95" spans="1:24">
      <c r="A95" s="77" t="s">
        <v>115</v>
      </c>
      <c r="B95" s="67">
        <v>5060400000</v>
      </c>
      <c r="C95" s="68">
        <f t="shared" ref="C95" si="48">C96</f>
        <v>0</v>
      </c>
      <c r="D95" s="68">
        <f>D96</f>
        <v>0</v>
      </c>
      <c r="E95" s="68">
        <f t="shared" si="37"/>
        <v>0</v>
      </c>
      <c r="F95" s="68">
        <f t="shared" ref="F95:I95" si="49">F96</f>
        <v>0</v>
      </c>
      <c r="G95" s="68">
        <f t="shared" si="49"/>
        <v>0</v>
      </c>
      <c r="H95" s="68">
        <f t="shared" si="49"/>
        <v>0</v>
      </c>
      <c r="I95" s="68">
        <f t="shared" si="49"/>
        <v>0</v>
      </c>
      <c r="J95" s="68">
        <f t="shared" si="24"/>
        <v>0</v>
      </c>
      <c r="K95" s="68">
        <f t="shared" ref="K95:N95" si="50">K96</f>
        <v>0</v>
      </c>
      <c r="L95" s="68">
        <f t="shared" si="50"/>
        <v>0</v>
      </c>
      <c r="M95" s="68">
        <f t="shared" si="50"/>
        <v>0</v>
      </c>
      <c r="N95" s="68">
        <f t="shared" si="50"/>
        <v>0</v>
      </c>
      <c r="O95" s="68">
        <f t="shared" si="36"/>
        <v>0</v>
      </c>
      <c r="P95" s="68">
        <f t="shared" ref="P95:S95" si="51">P96</f>
        <v>0</v>
      </c>
      <c r="Q95" s="68">
        <f t="shared" si="51"/>
        <v>0</v>
      </c>
      <c r="R95" s="68">
        <f t="shared" si="51"/>
        <v>0</v>
      </c>
      <c r="S95" s="68">
        <f t="shared" si="51"/>
        <v>0</v>
      </c>
      <c r="T95" s="68">
        <f t="shared" si="26"/>
        <v>0</v>
      </c>
      <c r="U95" s="68">
        <f t="shared" si="39"/>
        <v>0</v>
      </c>
      <c r="V95" s="68">
        <f t="shared" si="40"/>
        <v>0</v>
      </c>
      <c r="W95" s="68">
        <f>W96</f>
        <v>0</v>
      </c>
      <c r="X95" s="69">
        <f t="shared" si="29"/>
        <v>0</v>
      </c>
    </row>
    <row r="96" spans="1:24">
      <c r="A96" s="70" t="s">
        <v>99</v>
      </c>
      <c r="B96" s="64" t="s">
        <v>207</v>
      </c>
      <c r="C96" s="65"/>
      <c r="D96" s="65">
        <f>G96+H96+I96</f>
        <v>0</v>
      </c>
      <c r="E96" s="65">
        <f t="shared" si="37"/>
        <v>0</v>
      </c>
      <c r="F96" s="65">
        <f>C96</f>
        <v>0</v>
      </c>
      <c r="G96" s="65"/>
      <c r="H96" s="65"/>
      <c r="I96" s="65"/>
      <c r="J96" s="65">
        <f t="shared" si="24"/>
        <v>0</v>
      </c>
      <c r="K96" s="65"/>
      <c r="L96" s="65"/>
      <c r="M96" s="65"/>
      <c r="N96" s="65"/>
      <c r="O96" s="65">
        <f t="shared" si="36"/>
        <v>0</v>
      </c>
      <c r="P96" s="65"/>
      <c r="Q96" s="65"/>
      <c r="R96" s="65"/>
      <c r="S96" s="65"/>
      <c r="T96" s="65">
        <f t="shared" si="26"/>
        <v>0</v>
      </c>
      <c r="U96" s="65">
        <f t="shared" si="39"/>
        <v>0</v>
      </c>
      <c r="V96" s="65">
        <f t="shared" si="40"/>
        <v>0</v>
      </c>
      <c r="W96" s="65"/>
      <c r="X96" s="73">
        <f t="shared" si="29"/>
        <v>0</v>
      </c>
    </row>
    <row r="97" spans="1:24" ht="15">
      <c r="A97" s="99" t="s">
        <v>208</v>
      </c>
      <c r="B97" s="64" t="s">
        <v>209</v>
      </c>
      <c r="C97" s="65"/>
      <c r="D97" s="65">
        <f t="shared" ref="D97:D101" si="52">G97+H97+I97</f>
        <v>0</v>
      </c>
      <c r="E97" s="65">
        <f t="shared" si="37"/>
        <v>0</v>
      </c>
      <c r="F97" s="65">
        <f t="shared" ref="F97:F101" si="53">C97</f>
        <v>0</v>
      </c>
      <c r="G97" s="65"/>
      <c r="H97" s="65"/>
      <c r="I97" s="65"/>
      <c r="J97" s="65">
        <f t="shared" si="24"/>
        <v>0</v>
      </c>
      <c r="K97" s="65"/>
      <c r="L97" s="65"/>
      <c r="M97" s="65"/>
      <c r="N97" s="65"/>
      <c r="O97" s="65">
        <f t="shared" si="36"/>
        <v>0</v>
      </c>
      <c r="P97" s="65"/>
      <c r="Q97" s="65"/>
      <c r="R97" s="65"/>
      <c r="S97" s="65"/>
      <c r="T97" s="65">
        <f t="shared" si="26"/>
        <v>0</v>
      </c>
      <c r="U97" s="65">
        <f t="shared" si="39"/>
        <v>0</v>
      </c>
      <c r="V97" s="65">
        <f t="shared" si="40"/>
        <v>0</v>
      </c>
      <c r="W97" s="65"/>
      <c r="X97" s="73">
        <f t="shared" si="29"/>
        <v>0</v>
      </c>
    </row>
    <row r="98" spans="1:24" ht="15">
      <c r="A98" s="99" t="s">
        <v>210</v>
      </c>
      <c r="B98" s="64" t="s">
        <v>211</v>
      </c>
      <c r="C98" s="65"/>
      <c r="D98" s="65">
        <f t="shared" si="52"/>
        <v>0</v>
      </c>
      <c r="E98" s="65">
        <f t="shared" si="37"/>
        <v>0</v>
      </c>
      <c r="F98" s="65">
        <f t="shared" si="53"/>
        <v>0</v>
      </c>
      <c r="G98" s="65"/>
      <c r="H98" s="65"/>
      <c r="I98" s="65"/>
      <c r="J98" s="65">
        <f t="shared" si="24"/>
        <v>0</v>
      </c>
      <c r="K98" s="65"/>
      <c r="L98" s="65"/>
      <c r="M98" s="65"/>
      <c r="N98" s="65"/>
      <c r="O98" s="65">
        <f t="shared" si="36"/>
        <v>0</v>
      </c>
      <c r="P98" s="65"/>
      <c r="Q98" s="65"/>
      <c r="R98" s="65"/>
      <c r="S98" s="65"/>
      <c r="T98" s="65">
        <f t="shared" si="26"/>
        <v>0</v>
      </c>
      <c r="U98" s="65">
        <f t="shared" si="39"/>
        <v>0</v>
      </c>
      <c r="V98" s="65">
        <f t="shared" si="40"/>
        <v>0</v>
      </c>
      <c r="W98" s="65"/>
      <c r="X98" s="73">
        <f t="shared" si="29"/>
        <v>0</v>
      </c>
    </row>
    <row r="99" spans="1:24" ht="15">
      <c r="A99" s="99" t="s">
        <v>212</v>
      </c>
      <c r="B99" s="64" t="s">
        <v>213</v>
      </c>
      <c r="C99" s="65"/>
      <c r="D99" s="65">
        <f t="shared" si="52"/>
        <v>0</v>
      </c>
      <c r="E99" s="65">
        <f t="shared" si="37"/>
        <v>0</v>
      </c>
      <c r="F99" s="65">
        <f t="shared" si="53"/>
        <v>0</v>
      </c>
      <c r="G99" s="65"/>
      <c r="H99" s="65"/>
      <c r="I99" s="65"/>
      <c r="J99" s="65">
        <f t="shared" si="24"/>
        <v>0</v>
      </c>
      <c r="K99" s="65"/>
      <c r="L99" s="65"/>
      <c r="M99" s="65"/>
      <c r="N99" s="65"/>
      <c r="O99" s="65">
        <f t="shared" si="36"/>
        <v>0</v>
      </c>
      <c r="P99" s="65"/>
      <c r="Q99" s="65"/>
      <c r="R99" s="65"/>
      <c r="S99" s="65"/>
      <c r="T99" s="65">
        <f t="shared" si="26"/>
        <v>0</v>
      </c>
      <c r="U99" s="65">
        <f t="shared" si="39"/>
        <v>0</v>
      </c>
      <c r="V99" s="65">
        <f t="shared" si="40"/>
        <v>0</v>
      </c>
      <c r="W99" s="65"/>
      <c r="X99" s="73">
        <f t="shared" si="29"/>
        <v>0</v>
      </c>
    </row>
    <row r="100" spans="1:24" ht="15">
      <c r="A100" s="99" t="s">
        <v>214</v>
      </c>
      <c r="B100" s="64" t="s">
        <v>215</v>
      </c>
      <c r="C100" s="65"/>
      <c r="D100" s="65">
        <f t="shared" si="52"/>
        <v>0</v>
      </c>
      <c r="E100" s="65">
        <f t="shared" si="37"/>
        <v>0</v>
      </c>
      <c r="F100" s="65">
        <f t="shared" si="53"/>
        <v>0</v>
      </c>
      <c r="G100" s="65"/>
      <c r="H100" s="65"/>
      <c r="I100" s="65"/>
      <c r="J100" s="65">
        <f t="shared" si="24"/>
        <v>0</v>
      </c>
      <c r="K100" s="65"/>
      <c r="L100" s="65"/>
      <c r="M100" s="65"/>
      <c r="N100" s="65"/>
      <c r="O100" s="65">
        <f t="shared" si="36"/>
        <v>0</v>
      </c>
      <c r="P100" s="65"/>
      <c r="Q100" s="65"/>
      <c r="R100" s="65"/>
      <c r="S100" s="65"/>
      <c r="T100" s="65">
        <f t="shared" si="26"/>
        <v>0</v>
      </c>
      <c r="U100" s="65">
        <f t="shared" si="39"/>
        <v>0</v>
      </c>
      <c r="V100" s="65">
        <f t="shared" si="40"/>
        <v>0</v>
      </c>
      <c r="W100" s="65"/>
      <c r="X100" s="73">
        <f t="shared" si="29"/>
        <v>0</v>
      </c>
    </row>
    <row r="101" spans="1:24" ht="15">
      <c r="A101" s="99" t="s">
        <v>216</v>
      </c>
      <c r="B101" s="64" t="s">
        <v>217</v>
      </c>
      <c r="C101" s="65"/>
      <c r="D101" s="65">
        <f t="shared" si="52"/>
        <v>0</v>
      </c>
      <c r="E101" s="65">
        <f t="shared" si="37"/>
        <v>0</v>
      </c>
      <c r="F101" s="65">
        <f t="shared" si="53"/>
        <v>0</v>
      </c>
      <c r="G101" s="65"/>
      <c r="H101" s="65"/>
      <c r="I101" s="65"/>
      <c r="J101" s="65">
        <f t="shared" si="24"/>
        <v>0</v>
      </c>
      <c r="K101" s="65"/>
      <c r="L101" s="65"/>
      <c r="M101" s="65"/>
      <c r="N101" s="65"/>
      <c r="O101" s="65">
        <f t="shared" si="36"/>
        <v>0</v>
      </c>
      <c r="P101" s="65"/>
      <c r="Q101" s="65"/>
      <c r="R101" s="65"/>
      <c r="S101" s="65"/>
      <c r="T101" s="65">
        <f t="shared" si="26"/>
        <v>0</v>
      </c>
      <c r="U101" s="65">
        <f t="shared" si="39"/>
        <v>0</v>
      </c>
      <c r="V101" s="65">
        <f t="shared" si="40"/>
        <v>0</v>
      </c>
      <c r="W101" s="65"/>
      <c r="X101" s="73">
        <f t="shared" si="29"/>
        <v>0</v>
      </c>
    </row>
    <row r="102" spans="1:24" ht="15">
      <c r="A102" s="99" t="s">
        <v>218</v>
      </c>
      <c r="B102" s="64" t="s">
        <v>219</v>
      </c>
      <c r="C102" s="65"/>
      <c r="D102" s="65">
        <f>G102+H102+I102</f>
        <v>0</v>
      </c>
      <c r="E102" s="65">
        <f t="shared" si="37"/>
        <v>0</v>
      </c>
      <c r="F102" s="65">
        <f>C102</f>
        <v>0</v>
      </c>
      <c r="G102" s="65"/>
      <c r="H102" s="65"/>
      <c r="I102" s="65"/>
      <c r="J102" s="65">
        <f t="shared" si="24"/>
        <v>0</v>
      </c>
      <c r="K102" s="65"/>
      <c r="L102" s="65"/>
      <c r="M102" s="65"/>
      <c r="N102" s="65"/>
      <c r="O102" s="65">
        <f t="shared" si="36"/>
        <v>0</v>
      </c>
      <c r="P102" s="65"/>
      <c r="Q102" s="65"/>
      <c r="R102" s="65"/>
      <c r="S102" s="65"/>
      <c r="T102" s="65">
        <f t="shared" si="26"/>
        <v>0</v>
      </c>
      <c r="U102" s="65">
        <f t="shared" si="39"/>
        <v>0</v>
      </c>
      <c r="V102" s="65">
        <f t="shared" si="40"/>
        <v>0</v>
      </c>
      <c r="W102" s="65"/>
      <c r="X102" s="73">
        <f t="shared" si="29"/>
        <v>0</v>
      </c>
    </row>
    <row r="103" spans="1:24" ht="15">
      <c r="A103" s="99" t="s">
        <v>220</v>
      </c>
      <c r="B103" s="64" t="s">
        <v>221</v>
      </c>
      <c r="C103" s="65"/>
      <c r="D103" s="65">
        <f>G103+H103+I103</f>
        <v>0</v>
      </c>
      <c r="E103" s="65">
        <f t="shared" si="37"/>
        <v>0</v>
      </c>
      <c r="F103" s="65">
        <f>C103</f>
        <v>0</v>
      </c>
      <c r="G103" s="65"/>
      <c r="H103" s="65"/>
      <c r="I103" s="65"/>
      <c r="J103" s="65">
        <f t="shared" si="24"/>
        <v>0</v>
      </c>
      <c r="K103" s="65"/>
      <c r="L103" s="65"/>
      <c r="M103" s="65"/>
      <c r="N103" s="65"/>
      <c r="O103" s="65">
        <f t="shared" si="36"/>
        <v>0</v>
      </c>
      <c r="P103" s="65"/>
      <c r="Q103" s="65"/>
      <c r="R103" s="65"/>
      <c r="S103" s="65"/>
      <c r="T103" s="65">
        <f t="shared" si="26"/>
        <v>0</v>
      </c>
      <c r="U103" s="65">
        <f t="shared" si="39"/>
        <v>0</v>
      </c>
      <c r="V103" s="65">
        <f t="shared" si="40"/>
        <v>0</v>
      </c>
      <c r="W103" s="65"/>
      <c r="X103" s="73">
        <f t="shared" si="29"/>
        <v>0</v>
      </c>
    </row>
    <row r="104" spans="1:24">
      <c r="A104" s="66" t="s">
        <v>223</v>
      </c>
      <c r="B104" s="64"/>
      <c r="C104" s="68">
        <f>C105</f>
        <v>177344.26</v>
      </c>
      <c r="D104" s="68">
        <f t="shared" ref="D104:X104" si="54">D105</f>
        <v>0</v>
      </c>
      <c r="E104" s="68">
        <f t="shared" si="54"/>
        <v>177344.26</v>
      </c>
      <c r="F104" s="68">
        <f t="shared" si="54"/>
        <v>177344.26</v>
      </c>
      <c r="G104" s="68">
        <f t="shared" si="54"/>
        <v>0</v>
      </c>
      <c r="H104" s="68">
        <f t="shared" si="54"/>
        <v>0</v>
      </c>
      <c r="I104" s="68">
        <f t="shared" si="54"/>
        <v>0</v>
      </c>
      <c r="J104" s="68">
        <f t="shared" si="54"/>
        <v>177344.26</v>
      </c>
      <c r="K104" s="68">
        <f t="shared" si="54"/>
        <v>0</v>
      </c>
      <c r="L104" s="68">
        <f t="shared" si="54"/>
        <v>0</v>
      </c>
      <c r="M104" s="68">
        <f t="shared" si="54"/>
        <v>7544</v>
      </c>
      <c r="N104" s="68">
        <f t="shared" si="54"/>
        <v>0</v>
      </c>
      <c r="O104" s="68">
        <f t="shared" si="54"/>
        <v>7544</v>
      </c>
      <c r="P104" s="68">
        <f t="shared" si="54"/>
        <v>0</v>
      </c>
      <c r="Q104" s="68">
        <f t="shared" si="54"/>
        <v>0</v>
      </c>
      <c r="R104" s="68">
        <f t="shared" si="54"/>
        <v>7544</v>
      </c>
      <c r="S104" s="68">
        <f t="shared" si="54"/>
        <v>0</v>
      </c>
      <c r="T104" s="68">
        <f t="shared" si="54"/>
        <v>7544</v>
      </c>
      <c r="U104" s="68">
        <f t="shared" si="54"/>
        <v>0</v>
      </c>
      <c r="V104" s="68">
        <f t="shared" si="54"/>
        <v>169800.26</v>
      </c>
      <c r="W104" s="68">
        <f t="shared" si="54"/>
        <v>0</v>
      </c>
      <c r="X104" s="97">
        <f t="shared" si="54"/>
        <v>0</v>
      </c>
    </row>
    <row r="105" spans="1:24" s="51" customFormat="1">
      <c r="A105" s="74" t="s">
        <v>237</v>
      </c>
      <c r="B105" s="67" t="s">
        <v>238</v>
      </c>
      <c r="C105" s="68">
        <f>C106+C111</f>
        <v>177344.26</v>
      </c>
      <c r="D105" s="68">
        <f>D106+D111</f>
        <v>0</v>
      </c>
      <c r="E105" s="68">
        <f t="shared" ref="E105:E113" si="55">SUM(C105:D105)</f>
        <v>177344.26</v>
      </c>
      <c r="F105" s="68">
        <f>F106+F111</f>
        <v>177344.26</v>
      </c>
      <c r="G105" s="68">
        <f>G106+G111</f>
        <v>0</v>
      </c>
      <c r="H105" s="68">
        <f>H106+H111</f>
        <v>0</v>
      </c>
      <c r="I105" s="68">
        <f>I106+I111</f>
        <v>0</v>
      </c>
      <c r="J105" s="68">
        <f t="shared" ref="J105:J113" si="56">SUM(F105:I105)</f>
        <v>177344.26</v>
      </c>
      <c r="K105" s="68">
        <f>K106+K111</f>
        <v>0</v>
      </c>
      <c r="L105" s="68">
        <f>L106+L111</f>
        <v>0</v>
      </c>
      <c r="M105" s="68">
        <f>M106+M111</f>
        <v>7544</v>
      </c>
      <c r="N105" s="68">
        <f>N106+N111</f>
        <v>0</v>
      </c>
      <c r="O105" s="68">
        <f t="shared" ref="O105:O113" si="57">SUM(K105:N105)</f>
        <v>7544</v>
      </c>
      <c r="P105" s="68">
        <f>P106+P111</f>
        <v>0</v>
      </c>
      <c r="Q105" s="68">
        <f>Q106+Q111</f>
        <v>0</v>
      </c>
      <c r="R105" s="68">
        <f>R106+R111</f>
        <v>7544</v>
      </c>
      <c r="S105" s="68">
        <f>S106+S111</f>
        <v>0</v>
      </c>
      <c r="T105" s="68">
        <f t="shared" ref="T105:T113" si="58">SUM(P105:S105)</f>
        <v>7544</v>
      </c>
      <c r="U105" s="68">
        <f t="shared" ref="U105:U113" si="59">E105-J105</f>
        <v>0</v>
      </c>
      <c r="V105" s="68">
        <f t="shared" ref="V105:V113" si="60">J105-O105</f>
        <v>169800.26</v>
      </c>
      <c r="W105" s="68">
        <f>W106+W111</f>
        <v>0</v>
      </c>
      <c r="X105" s="69">
        <f t="shared" ref="X105:X113" si="61">O105-T105-W105</f>
        <v>0</v>
      </c>
    </row>
    <row r="106" spans="1:24" s="51" customFormat="1">
      <c r="A106" s="77" t="s">
        <v>66</v>
      </c>
      <c r="B106" s="67">
        <v>5020000000</v>
      </c>
      <c r="C106" s="68">
        <f>C107+C109</f>
        <v>177344.26</v>
      </c>
      <c r="D106" s="68">
        <f>D107+D109</f>
        <v>0</v>
      </c>
      <c r="E106" s="68">
        <f t="shared" si="55"/>
        <v>177344.26</v>
      </c>
      <c r="F106" s="68">
        <f>F107+F109</f>
        <v>177344.26</v>
      </c>
      <c r="G106" s="68">
        <f>G107+G109</f>
        <v>0</v>
      </c>
      <c r="H106" s="68">
        <f>H107+H109</f>
        <v>0</v>
      </c>
      <c r="I106" s="68">
        <f>I107+I109</f>
        <v>0</v>
      </c>
      <c r="J106" s="65">
        <f t="shared" si="56"/>
        <v>177344.26</v>
      </c>
      <c r="K106" s="68">
        <f>K107+K109</f>
        <v>0</v>
      </c>
      <c r="L106" s="68">
        <f>L107+L109</f>
        <v>0</v>
      </c>
      <c r="M106" s="68">
        <f>M107+M109</f>
        <v>7544</v>
      </c>
      <c r="N106" s="68">
        <f>N107+N109</f>
        <v>0</v>
      </c>
      <c r="O106" s="65">
        <f t="shared" si="57"/>
        <v>7544</v>
      </c>
      <c r="P106" s="68">
        <f>P107+P109</f>
        <v>0</v>
      </c>
      <c r="Q106" s="68">
        <f>Q107+Q109</f>
        <v>0</v>
      </c>
      <c r="R106" s="68">
        <f>R107+R109</f>
        <v>7544</v>
      </c>
      <c r="S106" s="68">
        <f>S107+S109</f>
        <v>0</v>
      </c>
      <c r="T106" s="65">
        <f t="shared" si="58"/>
        <v>7544</v>
      </c>
      <c r="U106" s="65">
        <f t="shared" si="59"/>
        <v>0</v>
      </c>
      <c r="V106" s="65">
        <f t="shared" si="60"/>
        <v>169800.26</v>
      </c>
      <c r="W106" s="68">
        <f>W107+W109</f>
        <v>0</v>
      </c>
      <c r="X106" s="73">
        <f t="shared" si="61"/>
        <v>0</v>
      </c>
    </row>
    <row r="107" spans="1:24" s="51" customFormat="1">
      <c r="A107" s="66" t="s">
        <v>67</v>
      </c>
      <c r="B107" s="67">
        <v>5020100000</v>
      </c>
      <c r="C107" s="68">
        <f>C108</f>
        <v>157044.26</v>
      </c>
      <c r="D107" s="68">
        <f t="shared" ref="D107:X107" si="62">D108</f>
        <v>0</v>
      </c>
      <c r="E107" s="68">
        <f t="shared" si="62"/>
        <v>157044.26</v>
      </c>
      <c r="F107" s="68">
        <f t="shared" si="62"/>
        <v>157044.26</v>
      </c>
      <c r="G107" s="68">
        <f t="shared" si="62"/>
        <v>0</v>
      </c>
      <c r="H107" s="68">
        <f t="shared" si="62"/>
        <v>0</v>
      </c>
      <c r="I107" s="68">
        <f t="shared" si="62"/>
        <v>0</v>
      </c>
      <c r="J107" s="68">
        <f t="shared" si="62"/>
        <v>157044.26</v>
      </c>
      <c r="K107" s="68">
        <f t="shared" si="62"/>
        <v>0</v>
      </c>
      <c r="L107" s="68">
        <f t="shared" si="62"/>
        <v>0</v>
      </c>
      <c r="M107" s="68">
        <f t="shared" si="62"/>
        <v>7544</v>
      </c>
      <c r="N107" s="68">
        <f t="shared" si="62"/>
        <v>0</v>
      </c>
      <c r="O107" s="68">
        <f t="shared" si="62"/>
        <v>7544</v>
      </c>
      <c r="P107" s="68">
        <f t="shared" si="62"/>
        <v>0</v>
      </c>
      <c r="Q107" s="68">
        <f t="shared" si="62"/>
        <v>0</v>
      </c>
      <c r="R107" s="68">
        <f t="shared" si="62"/>
        <v>7544</v>
      </c>
      <c r="S107" s="68">
        <f t="shared" si="62"/>
        <v>0</v>
      </c>
      <c r="T107" s="68">
        <f t="shared" si="62"/>
        <v>7544</v>
      </c>
      <c r="U107" s="68">
        <f t="shared" si="62"/>
        <v>0</v>
      </c>
      <c r="V107" s="68">
        <f t="shared" si="62"/>
        <v>149500.26</v>
      </c>
      <c r="W107" s="68">
        <f t="shared" si="62"/>
        <v>0</v>
      </c>
      <c r="X107" s="97">
        <f t="shared" si="62"/>
        <v>0</v>
      </c>
    </row>
    <row r="108" spans="1:24">
      <c r="A108" s="70" t="s">
        <v>68</v>
      </c>
      <c r="B108" s="64">
        <v>5020101000</v>
      </c>
      <c r="C108" s="65">
        <v>157044.26</v>
      </c>
      <c r="D108" s="65"/>
      <c r="E108" s="65">
        <f t="shared" si="55"/>
        <v>157044.26</v>
      </c>
      <c r="F108" s="65">
        <f t="shared" ref="F108:F113" si="63">C108</f>
        <v>157044.26</v>
      </c>
      <c r="G108" s="65"/>
      <c r="H108" s="65"/>
      <c r="I108" s="65"/>
      <c r="J108" s="65">
        <f t="shared" si="56"/>
        <v>157044.26</v>
      </c>
      <c r="K108" s="65"/>
      <c r="L108" s="65"/>
      <c r="M108" s="65">
        <v>7544</v>
      </c>
      <c r="N108" s="65"/>
      <c r="O108" s="65">
        <f t="shared" si="57"/>
        <v>7544</v>
      </c>
      <c r="P108" s="65"/>
      <c r="Q108" s="65"/>
      <c r="R108" s="65">
        <v>7544</v>
      </c>
      <c r="S108" s="65"/>
      <c r="T108" s="65">
        <f t="shared" si="58"/>
        <v>7544</v>
      </c>
      <c r="U108" s="65">
        <f t="shared" si="59"/>
        <v>0</v>
      </c>
      <c r="V108" s="65">
        <f t="shared" si="60"/>
        <v>149500.26</v>
      </c>
      <c r="W108" s="65"/>
      <c r="X108" s="73">
        <f t="shared" si="61"/>
        <v>0</v>
      </c>
    </row>
    <row r="109" spans="1:24" s="51" customFormat="1">
      <c r="A109" s="66" t="s">
        <v>72</v>
      </c>
      <c r="B109" s="67">
        <v>5020300000</v>
      </c>
      <c r="C109" s="68">
        <f>C110</f>
        <v>20300</v>
      </c>
      <c r="D109" s="68">
        <f t="shared" ref="D109:X109" si="64">D110</f>
        <v>0</v>
      </c>
      <c r="E109" s="68">
        <f t="shared" si="64"/>
        <v>20300</v>
      </c>
      <c r="F109" s="68">
        <f t="shared" si="64"/>
        <v>20300</v>
      </c>
      <c r="G109" s="68">
        <f t="shared" si="64"/>
        <v>0</v>
      </c>
      <c r="H109" s="68">
        <f t="shared" si="64"/>
        <v>0</v>
      </c>
      <c r="I109" s="68">
        <f t="shared" si="64"/>
        <v>0</v>
      </c>
      <c r="J109" s="68">
        <f t="shared" si="64"/>
        <v>20300</v>
      </c>
      <c r="K109" s="68">
        <f t="shared" si="64"/>
        <v>0</v>
      </c>
      <c r="L109" s="68">
        <f t="shared" si="64"/>
        <v>0</v>
      </c>
      <c r="M109" s="68">
        <f t="shared" si="64"/>
        <v>0</v>
      </c>
      <c r="N109" s="68">
        <f t="shared" si="64"/>
        <v>0</v>
      </c>
      <c r="O109" s="68">
        <f t="shared" si="64"/>
        <v>0</v>
      </c>
      <c r="P109" s="68">
        <f t="shared" si="64"/>
        <v>0</v>
      </c>
      <c r="Q109" s="68">
        <f t="shared" si="64"/>
        <v>0</v>
      </c>
      <c r="R109" s="68">
        <f t="shared" si="64"/>
        <v>0</v>
      </c>
      <c r="S109" s="68">
        <f t="shared" si="64"/>
        <v>0</v>
      </c>
      <c r="T109" s="68">
        <f t="shared" si="64"/>
        <v>0</v>
      </c>
      <c r="U109" s="68">
        <f t="shared" si="64"/>
        <v>0</v>
      </c>
      <c r="V109" s="68">
        <f t="shared" si="64"/>
        <v>20300</v>
      </c>
      <c r="W109" s="68">
        <f t="shared" si="64"/>
        <v>0</v>
      </c>
      <c r="X109" s="97">
        <f t="shared" si="64"/>
        <v>0</v>
      </c>
    </row>
    <row r="110" spans="1:24">
      <c r="A110" s="70" t="s">
        <v>81</v>
      </c>
      <c r="B110" s="64">
        <v>5020399000</v>
      </c>
      <c r="C110" s="65">
        <v>20300</v>
      </c>
      <c r="D110" s="65"/>
      <c r="E110" s="65">
        <f t="shared" si="55"/>
        <v>20300</v>
      </c>
      <c r="F110" s="65">
        <f t="shared" si="63"/>
        <v>20300</v>
      </c>
      <c r="G110" s="65"/>
      <c r="H110" s="65"/>
      <c r="I110" s="65"/>
      <c r="J110" s="65">
        <f t="shared" si="56"/>
        <v>20300</v>
      </c>
      <c r="K110" s="65"/>
      <c r="L110" s="65"/>
      <c r="M110" s="65"/>
      <c r="N110" s="65"/>
      <c r="O110" s="65">
        <f t="shared" si="57"/>
        <v>0</v>
      </c>
      <c r="P110" s="65"/>
      <c r="Q110" s="65"/>
      <c r="R110" s="65"/>
      <c r="S110" s="65"/>
      <c r="T110" s="65">
        <f t="shared" si="58"/>
        <v>0</v>
      </c>
      <c r="U110" s="65">
        <f t="shared" si="59"/>
        <v>0</v>
      </c>
      <c r="V110" s="65">
        <f t="shared" si="60"/>
        <v>20300</v>
      </c>
      <c r="W110" s="65"/>
      <c r="X110" s="73">
        <f t="shared" si="61"/>
        <v>0</v>
      </c>
    </row>
    <row r="111" spans="1:24" s="51" customFormat="1">
      <c r="A111" s="66" t="s">
        <v>239</v>
      </c>
      <c r="B111" s="67">
        <v>5060000000</v>
      </c>
      <c r="C111" s="68">
        <f>C112</f>
        <v>0</v>
      </c>
      <c r="D111" s="68">
        <f t="shared" ref="D111:S112" si="65">D112</f>
        <v>0</v>
      </c>
      <c r="E111" s="68">
        <f t="shared" si="65"/>
        <v>0</v>
      </c>
      <c r="F111" s="68">
        <f t="shared" si="65"/>
        <v>0</v>
      </c>
      <c r="G111" s="68">
        <f t="shared" si="65"/>
        <v>0</v>
      </c>
      <c r="H111" s="68">
        <f t="shared" si="65"/>
        <v>0</v>
      </c>
      <c r="I111" s="68">
        <f t="shared" si="65"/>
        <v>0</v>
      </c>
      <c r="J111" s="68">
        <f t="shared" si="65"/>
        <v>0</v>
      </c>
      <c r="K111" s="68">
        <f t="shared" si="65"/>
        <v>0</v>
      </c>
      <c r="L111" s="68">
        <f t="shared" si="65"/>
        <v>0</v>
      </c>
      <c r="M111" s="68">
        <f t="shared" si="65"/>
        <v>0</v>
      </c>
      <c r="N111" s="68">
        <f t="shared" si="65"/>
        <v>0</v>
      </c>
      <c r="O111" s="68">
        <f t="shared" si="65"/>
        <v>0</v>
      </c>
      <c r="P111" s="68">
        <f t="shared" si="65"/>
        <v>0</v>
      </c>
      <c r="Q111" s="68">
        <f t="shared" si="65"/>
        <v>0</v>
      </c>
      <c r="R111" s="68">
        <f t="shared" si="65"/>
        <v>0</v>
      </c>
      <c r="S111" s="68">
        <f t="shared" si="65"/>
        <v>0</v>
      </c>
      <c r="T111" s="68">
        <f t="shared" ref="T111:X112" si="66">T112</f>
        <v>0</v>
      </c>
      <c r="U111" s="68">
        <f t="shared" si="66"/>
        <v>0</v>
      </c>
      <c r="V111" s="68">
        <f t="shared" si="66"/>
        <v>0</v>
      </c>
      <c r="W111" s="68">
        <f t="shared" si="66"/>
        <v>0</v>
      </c>
      <c r="X111" s="97">
        <f t="shared" si="66"/>
        <v>0</v>
      </c>
    </row>
    <row r="112" spans="1:24" s="51" customFormat="1">
      <c r="A112" s="77" t="s">
        <v>115</v>
      </c>
      <c r="B112" s="67">
        <v>5060400000</v>
      </c>
      <c r="C112" s="68">
        <f>C113</f>
        <v>0</v>
      </c>
      <c r="D112" s="68">
        <f t="shared" si="65"/>
        <v>0</v>
      </c>
      <c r="E112" s="68">
        <f t="shared" si="65"/>
        <v>0</v>
      </c>
      <c r="F112" s="68">
        <f t="shared" si="65"/>
        <v>0</v>
      </c>
      <c r="G112" s="68">
        <f t="shared" si="65"/>
        <v>0</v>
      </c>
      <c r="H112" s="68">
        <f t="shared" si="65"/>
        <v>0</v>
      </c>
      <c r="I112" s="68">
        <f t="shared" si="65"/>
        <v>0</v>
      </c>
      <c r="J112" s="68">
        <f t="shared" si="65"/>
        <v>0</v>
      </c>
      <c r="K112" s="68">
        <f t="shared" si="65"/>
        <v>0</v>
      </c>
      <c r="L112" s="68">
        <f t="shared" si="65"/>
        <v>0</v>
      </c>
      <c r="M112" s="68">
        <f t="shared" si="65"/>
        <v>0</v>
      </c>
      <c r="N112" s="68">
        <f t="shared" si="65"/>
        <v>0</v>
      </c>
      <c r="O112" s="68">
        <f t="shared" si="65"/>
        <v>0</v>
      </c>
      <c r="P112" s="68">
        <f t="shared" si="65"/>
        <v>0</v>
      </c>
      <c r="Q112" s="68">
        <f t="shared" si="65"/>
        <v>0</v>
      </c>
      <c r="R112" s="68">
        <f t="shared" si="65"/>
        <v>0</v>
      </c>
      <c r="S112" s="68">
        <f t="shared" si="65"/>
        <v>0</v>
      </c>
      <c r="T112" s="68">
        <f t="shared" si="66"/>
        <v>0</v>
      </c>
      <c r="U112" s="68">
        <f t="shared" si="66"/>
        <v>0</v>
      </c>
      <c r="V112" s="68">
        <f t="shared" si="66"/>
        <v>0</v>
      </c>
      <c r="W112" s="68">
        <f t="shared" si="66"/>
        <v>0</v>
      </c>
      <c r="X112" s="97">
        <f t="shared" si="66"/>
        <v>0</v>
      </c>
    </row>
    <row r="113" spans="1:25" ht="15">
      <c r="A113" s="99" t="s">
        <v>214</v>
      </c>
      <c r="B113" s="64">
        <v>5060405014</v>
      </c>
      <c r="C113" s="65"/>
      <c r="D113" s="65"/>
      <c r="E113" s="65">
        <f t="shared" si="55"/>
        <v>0</v>
      </c>
      <c r="F113" s="65">
        <f t="shared" si="63"/>
        <v>0</v>
      </c>
      <c r="G113" s="65"/>
      <c r="H113" s="65"/>
      <c r="I113" s="65"/>
      <c r="J113" s="65">
        <f t="shared" si="56"/>
        <v>0</v>
      </c>
      <c r="K113" s="65"/>
      <c r="L113" s="65"/>
      <c r="M113" s="65"/>
      <c r="N113" s="65"/>
      <c r="O113" s="65">
        <f t="shared" si="57"/>
        <v>0</v>
      </c>
      <c r="P113" s="65"/>
      <c r="Q113" s="65"/>
      <c r="R113" s="65"/>
      <c r="S113" s="65"/>
      <c r="T113" s="65">
        <f t="shared" si="58"/>
        <v>0</v>
      </c>
      <c r="U113" s="65">
        <f t="shared" si="59"/>
        <v>0</v>
      </c>
      <c r="V113" s="65">
        <f t="shared" si="60"/>
        <v>0</v>
      </c>
      <c r="W113" s="65"/>
      <c r="X113" s="73">
        <f t="shared" si="61"/>
        <v>0</v>
      </c>
    </row>
    <row r="114" spans="1:25" s="51" customFormat="1">
      <c r="A114" s="80" t="s">
        <v>230</v>
      </c>
      <c r="B114" s="81"/>
      <c r="C114" s="82">
        <f t="shared" ref="C114:X114" si="67">C104+C15</f>
        <v>392472.58999999997</v>
      </c>
      <c r="D114" s="82">
        <f t="shared" si="67"/>
        <v>305770.00000000012</v>
      </c>
      <c r="E114" s="82">
        <f t="shared" si="67"/>
        <v>698242.59000000008</v>
      </c>
      <c r="F114" s="82">
        <f t="shared" si="67"/>
        <v>392472.58999999997</v>
      </c>
      <c r="G114" s="82">
        <f t="shared" si="67"/>
        <v>0</v>
      </c>
      <c r="H114" s="82">
        <f t="shared" si="67"/>
        <v>0</v>
      </c>
      <c r="I114" s="82">
        <f t="shared" si="67"/>
        <v>305770.00000000012</v>
      </c>
      <c r="J114" s="82">
        <f t="shared" si="67"/>
        <v>698242.59000000008</v>
      </c>
      <c r="K114" s="82">
        <f t="shared" si="67"/>
        <v>0</v>
      </c>
      <c r="L114" s="82">
        <f t="shared" si="67"/>
        <v>175508</v>
      </c>
      <c r="M114" s="82">
        <f t="shared" si="67"/>
        <v>134604</v>
      </c>
      <c r="N114" s="82">
        <f t="shared" si="67"/>
        <v>210786.33</v>
      </c>
      <c r="O114" s="82">
        <f t="shared" si="67"/>
        <v>520898.32999999996</v>
      </c>
      <c r="P114" s="82">
        <f t="shared" si="67"/>
        <v>0</v>
      </c>
      <c r="Q114" s="82">
        <f t="shared" si="67"/>
        <v>71084.100000000006</v>
      </c>
      <c r="R114" s="82">
        <f t="shared" si="67"/>
        <v>130792.2</v>
      </c>
      <c r="S114" s="82">
        <f t="shared" si="67"/>
        <v>319022.02999999997</v>
      </c>
      <c r="T114" s="82">
        <f t="shared" si="67"/>
        <v>520898.32999999996</v>
      </c>
      <c r="U114" s="82">
        <f t="shared" si="67"/>
        <v>0</v>
      </c>
      <c r="V114" s="82">
        <f t="shared" si="67"/>
        <v>177344.26000000013</v>
      </c>
      <c r="W114" s="82">
        <f t="shared" si="67"/>
        <v>0</v>
      </c>
      <c r="X114" s="100">
        <f t="shared" si="67"/>
        <v>0</v>
      </c>
      <c r="Y114" s="83"/>
    </row>
    <row r="115" spans="1:25">
      <c r="A115" s="62" t="s">
        <v>231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6"/>
    </row>
    <row r="116" spans="1:2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6"/>
      <c r="X116" s="86"/>
    </row>
    <row r="117" spans="1:25" ht="15.75">
      <c r="A117" s="87" t="s">
        <v>232</v>
      </c>
      <c r="B117" s="88"/>
      <c r="C117" s="87"/>
      <c r="D117" s="89"/>
      <c r="E117" s="87" t="s">
        <v>232</v>
      </c>
      <c r="F117" s="87"/>
      <c r="G117" s="87"/>
      <c r="H117" s="87"/>
      <c r="I117" s="90"/>
      <c r="J117" s="87"/>
      <c r="K117" s="87"/>
      <c r="L117" s="87"/>
      <c r="M117" s="91" t="s">
        <v>233</v>
      </c>
      <c r="N117" s="87"/>
      <c r="O117" s="87"/>
      <c r="P117" s="87"/>
      <c r="Q117" s="87"/>
      <c r="R117" s="87"/>
      <c r="S117" s="87"/>
      <c r="T117" s="87"/>
      <c r="U117" s="87" t="s">
        <v>234</v>
      </c>
      <c r="V117" s="87"/>
      <c r="W117" s="87"/>
      <c r="X117" s="87"/>
    </row>
    <row r="118" spans="1:25" ht="15">
      <c r="A118" s="87"/>
      <c r="B118" s="8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5" ht="15">
      <c r="A119" s="87"/>
      <c r="B119" s="8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5" ht="15">
      <c r="A120" s="87"/>
      <c r="B120" s="8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5" ht="15.75">
      <c r="A121" s="89" t="s">
        <v>240</v>
      </c>
      <c r="B121" s="88"/>
      <c r="C121" s="87"/>
      <c r="D121" s="87"/>
      <c r="E121" s="89" t="s">
        <v>242</v>
      </c>
      <c r="F121" s="87"/>
      <c r="G121" s="87"/>
      <c r="H121" s="87"/>
      <c r="I121" s="89"/>
      <c r="J121" s="87"/>
      <c r="K121" s="87"/>
      <c r="L121" s="87"/>
      <c r="M121" s="89" t="s">
        <v>243</v>
      </c>
      <c r="N121" s="87"/>
      <c r="O121" s="87"/>
      <c r="P121" s="87"/>
      <c r="Q121" s="87"/>
      <c r="R121" s="87"/>
      <c r="S121" s="87"/>
      <c r="T121" s="87"/>
      <c r="U121" s="89" t="s">
        <v>245</v>
      </c>
      <c r="V121" s="87"/>
      <c r="W121" s="87"/>
      <c r="X121" s="87"/>
    </row>
    <row r="122" spans="1:25" ht="15">
      <c r="A122" s="87" t="s">
        <v>235</v>
      </c>
      <c r="B122" s="88"/>
      <c r="C122" s="87"/>
      <c r="D122" s="87"/>
      <c r="E122" s="87" t="s">
        <v>241</v>
      </c>
      <c r="F122" s="87"/>
      <c r="G122" s="87"/>
      <c r="H122" s="87"/>
      <c r="I122" s="87"/>
      <c r="J122" s="87"/>
      <c r="K122" s="87"/>
      <c r="L122" s="87"/>
      <c r="M122" s="87" t="s">
        <v>244</v>
      </c>
      <c r="N122" s="87"/>
      <c r="O122" s="87"/>
      <c r="P122" s="87"/>
      <c r="Q122" s="87"/>
      <c r="R122" s="87"/>
      <c r="S122" s="87"/>
      <c r="T122" s="87"/>
      <c r="U122" s="87" t="s">
        <v>246</v>
      </c>
      <c r="V122" s="87"/>
      <c r="W122" s="87"/>
      <c r="X122" s="87"/>
    </row>
    <row r="123" spans="1:25" ht="15">
      <c r="U123" s="87" t="s">
        <v>247</v>
      </c>
    </row>
    <row r="124" spans="1:25" s="93" customFormat="1" ht="15">
      <c r="A124" s="92" t="s">
        <v>236</v>
      </c>
    </row>
    <row r="126" spans="1:25"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</row>
  </sheetData>
  <mergeCells count="29">
    <mergeCell ref="P12:T12"/>
    <mergeCell ref="U12:X12"/>
    <mergeCell ref="W13:X13"/>
    <mergeCell ref="F13:F14"/>
    <mergeCell ref="G13:G14"/>
    <mergeCell ref="R13:R14"/>
    <mergeCell ref="S13:S14"/>
    <mergeCell ref="T13:T14"/>
    <mergeCell ref="U13:U14"/>
    <mergeCell ref="V13:V14"/>
    <mergeCell ref="O13:O14"/>
    <mergeCell ref="P13:P14"/>
    <mergeCell ref="Q13:Q14"/>
    <mergeCell ref="I3:N3"/>
    <mergeCell ref="A12:A14"/>
    <mergeCell ref="B12:B14"/>
    <mergeCell ref="C12:E12"/>
    <mergeCell ref="F12:J12"/>
    <mergeCell ref="K12:O12"/>
    <mergeCell ref="K13:K14"/>
    <mergeCell ref="L13:L14"/>
    <mergeCell ref="M13:M14"/>
    <mergeCell ref="N13:N14"/>
    <mergeCell ref="H13:H14"/>
    <mergeCell ref="I13:I14"/>
    <mergeCell ref="J13:J14"/>
    <mergeCell ref="C13:C14"/>
    <mergeCell ref="D13:D14"/>
    <mergeCell ref="E13:E14"/>
  </mergeCells>
  <pageMargins left="0" right="0" top="0.5" bottom="0.5" header="0.5" footer="0.5"/>
  <pageSetup paperSize="512" scale="5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AUTOMATIC</vt:lpstr>
      <vt:lpstr>CURRENT</vt:lpstr>
      <vt:lpstr>CONTINUING</vt:lpstr>
      <vt:lpstr>AUTOMATIC!JR_PAGE_ANCHOR_0_1</vt:lpstr>
      <vt:lpstr>AUTOMATIC!Print_Area</vt:lpstr>
      <vt:lpstr>CONTINUING!Print_Area</vt:lpstr>
      <vt:lpstr>CURRENT!Print_Area</vt:lpstr>
      <vt:lpstr>AUTOMATIC!Print_Titles</vt:lpstr>
      <vt:lpstr>CONTINUING!Print_Titles</vt:lpstr>
      <vt:lpstr>CURRENT!Print_Titles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MS_Nicole</dc:creator>
  <cp:lastModifiedBy>ORD-IO-LAA</cp:lastModifiedBy>
  <dcterms:created xsi:type="dcterms:W3CDTF">2020-02-05T01:51:21Z</dcterms:created>
  <dcterms:modified xsi:type="dcterms:W3CDTF">2020-02-10T09:41:18Z</dcterms:modified>
</cp:coreProperties>
</file>